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A Portal GVA Oberta\03 Serveis a la ciutadania\03 012 Presencial\2022\"/>
    </mc:Choice>
  </mc:AlternateContent>
  <xr:revisionPtr revIDLastSave="0" documentId="13_ncr:1_{52C084CF-D6FB-4203-A540-6B80627CA1B4}" xr6:coauthVersionLast="47" xr6:coauthVersionMax="47" xr10:uidLastSave="{00000000-0000-0000-0000-000000000000}"/>
  <bookViews>
    <workbookView xWindow="1392" yWindow="444" windowWidth="28092" windowHeight="12984" activeTab="11" xr2:uid="{00000000-000D-0000-FFFF-FFFF00000000}"/>
  </bookViews>
  <sheets>
    <sheet name="NOVIEMBRE" sheetId="16" r:id="rId1"/>
    <sheet name="OCTUBRE" sheetId="17" r:id="rId2"/>
    <sheet name="SEPTIEMBRE" sheetId="15" r:id="rId3"/>
    <sheet name="AGOSTO" sheetId="14" r:id="rId4"/>
    <sheet name="JULIO" sheetId="13" r:id="rId5"/>
    <sheet name="JUNIO" sheetId="11" r:id="rId6"/>
    <sheet name="MAYO" sheetId="10" r:id="rId7"/>
    <sheet name="ABRIL" sheetId="9" r:id="rId8"/>
    <sheet name="MARZO" sheetId="8" r:id="rId9"/>
    <sheet name="FEBRERO" sheetId="7" r:id="rId10"/>
    <sheet name="ENERO" sheetId="6" r:id="rId11"/>
    <sheet name="GLOBAL 2022 POR MESES" sheetId="4" r:id="rId12"/>
    <sheet name="GRAFICO ANUAL POR MESES" sheetId="12" r:id="rId13"/>
  </sheets>
  <definedNames>
    <definedName name="_xlnm.Print_Titles" localSheetId="7">ABRIL!$1:$3</definedName>
    <definedName name="_xlnm.Print_Titles" localSheetId="3">AGOSTO!$1:$3</definedName>
    <definedName name="_xlnm.Print_Titles" localSheetId="10">ENERO!$1:$3</definedName>
    <definedName name="_xlnm.Print_Titles" localSheetId="9">FEBRERO!$1:$3</definedName>
    <definedName name="_xlnm.Print_Titles" localSheetId="11">'GLOBAL 2022 POR MESES'!$1:$3</definedName>
    <definedName name="_xlnm.Print_Titles" localSheetId="4">JULIO!$1:$3</definedName>
    <definedName name="_xlnm.Print_Titles" localSheetId="5">JUNIO!$1:$3</definedName>
    <definedName name="_xlnm.Print_Titles" localSheetId="8">MARZO!$1:$3</definedName>
    <definedName name="_xlnm.Print_Titles" localSheetId="6">MAYO!$1:$3</definedName>
    <definedName name="_xlnm.Print_Titles" localSheetId="0">NOVIEMBRE!$1:$3</definedName>
    <definedName name="_xlnm.Print_Titles" localSheetId="1">OCTUBRE!$1:$3</definedName>
    <definedName name="_xlnm.Print_Titles" localSheetId="2">SEPTIEMBRE!$1:$3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9" i="4" l="1"/>
  <c r="R219" i="4" s="1"/>
  <c r="S219" i="4"/>
  <c r="T219" i="4"/>
  <c r="U219" i="4"/>
  <c r="V219" i="4"/>
  <c r="R216" i="4"/>
  <c r="S216" i="4"/>
  <c r="T216" i="4"/>
  <c r="V216" i="4"/>
  <c r="Q215" i="4"/>
  <c r="Q216" i="4"/>
  <c r="U216" i="4" s="1"/>
  <c r="Q217" i="4"/>
  <c r="Q218" i="4"/>
  <c r="V218" i="4" s="1"/>
  <c r="N220" i="4"/>
  <c r="O220" i="4"/>
  <c r="P220" i="4"/>
  <c r="U218" i="4"/>
  <c r="T218" i="4"/>
  <c r="S218" i="4"/>
  <c r="S188" i="4"/>
  <c r="T188" i="4"/>
  <c r="U188" i="4"/>
  <c r="Q188" i="4"/>
  <c r="R188" i="4" s="1"/>
  <c r="Q189" i="4"/>
  <c r="U133" i="4"/>
  <c r="T133" i="4"/>
  <c r="R133" i="4"/>
  <c r="Q133" i="4"/>
  <c r="V133" i="4" s="1"/>
  <c r="F77" i="4"/>
  <c r="G77" i="4"/>
  <c r="H77" i="4"/>
  <c r="I77" i="4"/>
  <c r="J77" i="4"/>
  <c r="K77" i="4"/>
  <c r="L77" i="4"/>
  <c r="M77" i="4"/>
  <c r="N77" i="4"/>
  <c r="O77" i="4"/>
  <c r="P77" i="4"/>
  <c r="E77" i="4"/>
  <c r="F76" i="4"/>
  <c r="G76" i="4"/>
  <c r="H76" i="4"/>
  <c r="I76" i="4"/>
  <c r="J76" i="4"/>
  <c r="K76" i="4"/>
  <c r="L76" i="4"/>
  <c r="M76" i="4"/>
  <c r="N76" i="4"/>
  <c r="O76" i="4"/>
  <c r="P76" i="4"/>
  <c r="E76" i="4"/>
  <c r="L59" i="4"/>
  <c r="L65" i="4" s="1"/>
  <c r="M59" i="4"/>
  <c r="M65" i="4" s="1"/>
  <c r="N59" i="4"/>
  <c r="N65" i="4" s="1"/>
  <c r="O59" i="4"/>
  <c r="O65" i="4" s="1"/>
  <c r="P59" i="4"/>
  <c r="P65" i="4" s="1"/>
  <c r="F64" i="4"/>
  <c r="G64" i="4"/>
  <c r="H64" i="4"/>
  <c r="I64" i="4"/>
  <c r="J64" i="4"/>
  <c r="K64" i="4"/>
  <c r="L64" i="4"/>
  <c r="M64" i="4"/>
  <c r="N64" i="4"/>
  <c r="O64" i="4"/>
  <c r="P64" i="4"/>
  <c r="E64" i="4"/>
  <c r="S63" i="4"/>
  <c r="R63" i="4"/>
  <c r="Q63" i="4"/>
  <c r="U63" i="4" s="1"/>
  <c r="S62" i="4"/>
  <c r="R62" i="4"/>
  <c r="Q62" i="4"/>
  <c r="U62" i="4" s="1"/>
  <c r="S61" i="4"/>
  <c r="R61" i="4"/>
  <c r="Q61" i="4"/>
  <c r="U61" i="4" s="1"/>
  <c r="S60" i="4"/>
  <c r="R60" i="4"/>
  <c r="Q60" i="4"/>
  <c r="T60" i="4" s="1"/>
  <c r="F59" i="4"/>
  <c r="F65" i="4" s="1"/>
  <c r="G59" i="4"/>
  <c r="G65" i="4" s="1"/>
  <c r="H59" i="4"/>
  <c r="H65" i="4" s="1"/>
  <c r="I59" i="4"/>
  <c r="I65" i="4" s="1"/>
  <c r="J59" i="4"/>
  <c r="J65" i="4" s="1"/>
  <c r="K59" i="4"/>
  <c r="K65" i="4" s="1"/>
  <c r="E59" i="4"/>
  <c r="E65" i="4" s="1"/>
  <c r="V58" i="4"/>
  <c r="T58" i="4"/>
  <c r="S58" i="4"/>
  <c r="Q58" i="4"/>
  <c r="U58" i="4" s="1"/>
  <c r="U57" i="4"/>
  <c r="T57" i="4"/>
  <c r="S57" i="4"/>
  <c r="Q57" i="4"/>
  <c r="V57" i="4" s="1"/>
  <c r="V56" i="4"/>
  <c r="T56" i="4"/>
  <c r="S56" i="4"/>
  <c r="Q56" i="4"/>
  <c r="R56" i="4" s="1"/>
  <c r="V55" i="4"/>
  <c r="T55" i="4"/>
  <c r="T59" i="4" s="1"/>
  <c r="S55" i="4"/>
  <c r="S59" i="4" s="1"/>
  <c r="Q55" i="4"/>
  <c r="R55" i="4" s="1"/>
  <c r="U66" i="4"/>
  <c r="T66" i="4"/>
  <c r="S66" i="4"/>
  <c r="Q66" i="4"/>
  <c r="V66" i="4" s="1"/>
  <c r="S24" i="4"/>
  <c r="T24" i="4"/>
  <c r="V24" i="4"/>
  <c r="Q24" i="4"/>
  <c r="R24" i="4" s="1"/>
  <c r="Q25" i="4"/>
  <c r="S269" i="17"/>
  <c r="R269" i="17"/>
  <c r="E269" i="17"/>
  <c r="S268" i="17"/>
  <c r="R268" i="17"/>
  <c r="E268" i="17"/>
  <c r="L267" i="17"/>
  <c r="K267" i="17"/>
  <c r="J267" i="17"/>
  <c r="I267" i="17"/>
  <c r="H267" i="17"/>
  <c r="G267" i="17"/>
  <c r="F267" i="17"/>
  <c r="L266" i="17"/>
  <c r="K266" i="17"/>
  <c r="J266" i="17"/>
  <c r="I266" i="17"/>
  <c r="H266" i="17"/>
  <c r="G266" i="17"/>
  <c r="F266" i="17"/>
  <c r="L265" i="17"/>
  <c r="K265" i="17"/>
  <c r="J265" i="17"/>
  <c r="I265" i="17"/>
  <c r="H265" i="17"/>
  <c r="G265" i="17"/>
  <c r="F265" i="17"/>
  <c r="L264" i="17"/>
  <c r="K264" i="17"/>
  <c r="J264" i="17"/>
  <c r="I264" i="17"/>
  <c r="H264" i="17"/>
  <c r="G264" i="17"/>
  <c r="F264" i="17"/>
  <c r="L263" i="17"/>
  <c r="K263" i="17"/>
  <c r="J263" i="17"/>
  <c r="I263" i="17"/>
  <c r="H263" i="17"/>
  <c r="G263" i="17"/>
  <c r="F263" i="17"/>
  <c r="L262" i="17"/>
  <c r="K262" i="17"/>
  <c r="J262" i="17"/>
  <c r="I262" i="17"/>
  <c r="H262" i="17"/>
  <c r="G262" i="17"/>
  <c r="F262" i="17"/>
  <c r="S260" i="17"/>
  <c r="R260" i="17"/>
  <c r="E260" i="17"/>
  <c r="L259" i="17"/>
  <c r="L260" i="17" s="1"/>
  <c r="K259" i="17"/>
  <c r="K260" i="17" s="1"/>
  <c r="J259" i="17"/>
  <c r="J260" i="17" s="1"/>
  <c r="I259" i="17"/>
  <c r="I260" i="17" s="1"/>
  <c r="H259" i="17"/>
  <c r="H260" i="17" s="1"/>
  <c r="G259" i="17"/>
  <c r="F259" i="17"/>
  <c r="S258" i="17"/>
  <c r="S261" i="17" s="1"/>
  <c r="R258" i="17"/>
  <c r="R261" i="17" s="1"/>
  <c r="E258" i="17"/>
  <c r="E261" i="17" s="1"/>
  <c r="L257" i="17"/>
  <c r="K257" i="17"/>
  <c r="J257" i="17"/>
  <c r="I257" i="17"/>
  <c r="H257" i="17"/>
  <c r="G257" i="17"/>
  <c r="F257" i="17"/>
  <c r="L256" i="17"/>
  <c r="K256" i="17"/>
  <c r="J256" i="17"/>
  <c r="I256" i="17"/>
  <c r="H256" i="17"/>
  <c r="G256" i="17"/>
  <c r="F256" i="17"/>
  <c r="L255" i="17"/>
  <c r="K255" i="17"/>
  <c r="J255" i="17"/>
  <c r="I255" i="17"/>
  <c r="H255" i="17"/>
  <c r="G255" i="17"/>
  <c r="F255" i="17"/>
  <c r="L254" i="17"/>
  <c r="K254" i="17"/>
  <c r="J254" i="17"/>
  <c r="I254" i="17"/>
  <c r="H254" i="17"/>
  <c r="G254" i="17"/>
  <c r="F254" i="17"/>
  <c r="L253" i="17"/>
  <c r="K253" i="17"/>
  <c r="J253" i="17"/>
  <c r="I253" i="17"/>
  <c r="H253" i="17"/>
  <c r="G253" i="17"/>
  <c r="F253" i="17"/>
  <c r="L252" i="17"/>
  <c r="K252" i="17"/>
  <c r="J252" i="17"/>
  <c r="I252" i="17"/>
  <c r="H252" i="17"/>
  <c r="G252" i="17"/>
  <c r="F252" i="17"/>
  <c r="L251" i="17"/>
  <c r="K251" i="17"/>
  <c r="J251" i="17"/>
  <c r="I251" i="17"/>
  <c r="H251" i="17"/>
  <c r="G251" i="17"/>
  <c r="F251" i="17"/>
  <c r="L250" i="17"/>
  <c r="K250" i="17"/>
  <c r="J250" i="17"/>
  <c r="I250" i="17"/>
  <c r="H250" i="17"/>
  <c r="G250" i="17"/>
  <c r="F250" i="17"/>
  <c r="L249" i="17"/>
  <c r="K249" i="17"/>
  <c r="J249" i="17"/>
  <c r="I249" i="17"/>
  <c r="H249" i="17"/>
  <c r="G249" i="17"/>
  <c r="F249" i="17"/>
  <c r="L248" i="17"/>
  <c r="K248" i="17"/>
  <c r="J248" i="17"/>
  <c r="I248" i="17"/>
  <c r="H248" i="17"/>
  <c r="G248" i="17"/>
  <c r="F248" i="17"/>
  <c r="L247" i="17"/>
  <c r="K247" i="17"/>
  <c r="J247" i="17"/>
  <c r="I247" i="17"/>
  <c r="H247" i="17"/>
  <c r="G247" i="17"/>
  <c r="F247" i="17"/>
  <c r="L246" i="17"/>
  <c r="K246" i="17"/>
  <c r="J246" i="17"/>
  <c r="I246" i="17"/>
  <c r="H246" i="17"/>
  <c r="G246" i="17"/>
  <c r="F246" i="17"/>
  <c r="S244" i="17"/>
  <c r="R244" i="17"/>
  <c r="E244" i="17"/>
  <c r="L243" i="17"/>
  <c r="K243" i="17"/>
  <c r="J243" i="17"/>
  <c r="I243" i="17"/>
  <c r="H243" i="17"/>
  <c r="G243" i="17"/>
  <c r="F243" i="17"/>
  <c r="L242" i="17"/>
  <c r="K242" i="17"/>
  <c r="J242" i="17"/>
  <c r="I242" i="17"/>
  <c r="H242" i="17"/>
  <c r="G242" i="17"/>
  <c r="F242" i="17"/>
  <c r="L241" i="17"/>
  <c r="K241" i="17"/>
  <c r="J241" i="17"/>
  <c r="I241" i="17"/>
  <c r="H241" i="17"/>
  <c r="G241" i="17"/>
  <c r="F241" i="17"/>
  <c r="L240" i="17"/>
  <c r="K240" i="17"/>
  <c r="J240" i="17"/>
  <c r="I240" i="17"/>
  <c r="H240" i="17"/>
  <c r="G240" i="17"/>
  <c r="F240" i="17"/>
  <c r="L239" i="17"/>
  <c r="K239" i="17"/>
  <c r="J239" i="17"/>
  <c r="I239" i="17"/>
  <c r="H239" i="17"/>
  <c r="G239" i="17"/>
  <c r="F239" i="17"/>
  <c r="L238" i="17"/>
  <c r="K238" i="17"/>
  <c r="J238" i="17"/>
  <c r="I238" i="17"/>
  <c r="H238" i="17"/>
  <c r="G238" i="17"/>
  <c r="F238" i="17"/>
  <c r="L237" i="17"/>
  <c r="K237" i="17"/>
  <c r="J237" i="17"/>
  <c r="I237" i="17"/>
  <c r="H237" i="17"/>
  <c r="G237" i="17"/>
  <c r="F237" i="17"/>
  <c r="L236" i="17"/>
  <c r="K236" i="17"/>
  <c r="J236" i="17"/>
  <c r="I236" i="17"/>
  <c r="H236" i="17"/>
  <c r="G236" i="17"/>
  <c r="F236" i="17"/>
  <c r="L235" i="17"/>
  <c r="K235" i="17"/>
  <c r="J235" i="17"/>
  <c r="I235" i="17"/>
  <c r="H235" i="17"/>
  <c r="G235" i="17"/>
  <c r="F235" i="17"/>
  <c r="L234" i="17"/>
  <c r="K234" i="17"/>
  <c r="J234" i="17"/>
  <c r="I234" i="17"/>
  <c r="H234" i="17"/>
  <c r="G234" i="17"/>
  <c r="F234" i="17"/>
  <c r="S233" i="17"/>
  <c r="S245" i="17" s="1"/>
  <c r="R233" i="17"/>
  <c r="R245" i="17" s="1"/>
  <c r="E233" i="17"/>
  <c r="E245" i="17" s="1"/>
  <c r="L232" i="17"/>
  <c r="K232" i="17"/>
  <c r="J232" i="17"/>
  <c r="I232" i="17"/>
  <c r="H232" i="17"/>
  <c r="G232" i="17"/>
  <c r="F232" i="17"/>
  <c r="L231" i="17"/>
  <c r="K231" i="17"/>
  <c r="J231" i="17"/>
  <c r="I231" i="17"/>
  <c r="H231" i="17"/>
  <c r="G231" i="17"/>
  <c r="F231" i="17"/>
  <c r="L230" i="17"/>
  <c r="K230" i="17"/>
  <c r="J230" i="17"/>
  <c r="I230" i="17"/>
  <c r="H230" i="17"/>
  <c r="G230" i="17"/>
  <c r="F230" i="17"/>
  <c r="L229" i="17"/>
  <c r="K229" i="17"/>
  <c r="J229" i="17"/>
  <c r="I229" i="17"/>
  <c r="H229" i="17"/>
  <c r="G229" i="17"/>
  <c r="F229" i="17"/>
  <c r="L228" i="17"/>
  <c r="K228" i="17"/>
  <c r="J228" i="17"/>
  <c r="I228" i="17"/>
  <c r="H228" i="17"/>
  <c r="G228" i="17"/>
  <c r="F228" i="17"/>
  <c r="L227" i="17"/>
  <c r="K227" i="17"/>
  <c r="J227" i="17"/>
  <c r="I227" i="17"/>
  <c r="H227" i="17"/>
  <c r="G227" i="17"/>
  <c r="F227" i="17"/>
  <c r="L226" i="17"/>
  <c r="K226" i="17"/>
  <c r="J226" i="17"/>
  <c r="I226" i="17"/>
  <c r="H226" i="17"/>
  <c r="G226" i="17"/>
  <c r="F226" i="17"/>
  <c r="L225" i="17"/>
  <c r="K225" i="17"/>
  <c r="J225" i="17"/>
  <c r="I225" i="17"/>
  <c r="H225" i="17"/>
  <c r="G225" i="17"/>
  <c r="F225" i="17"/>
  <c r="L224" i="17"/>
  <c r="K224" i="17"/>
  <c r="J224" i="17"/>
  <c r="I224" i="17"/>
  <c r="H224" i="17"/>
  <c r="G224" i="17"/>
  <c r="F224" i="17"/>
  <c r="L223" i="17"/>
  <c r="K223" i="17"/>
  <c r="J223" i="17"/>
  <c r="I223" i="17"/>
  <c r="H223" i="17"/>
  <c r="G223" i="17"/>
  <c r="F223" i="17"/>
  <c r="L222" i="17"/>
  <c r="K222" i="17"/>
  <c r="J222" i="17"/>
  <c r="I222" i="17"/>
  <c r="H222" i="17"/>
  <c r="G222" i="17"/>
  <c r="F222" i="17"/>
  <c r="S221" i="17"/>
  <c r="R221" i="17"/>
  <c r="E221" i="17"/>
  <c r="S220" i="17"/>
  <c r="R220" i="17"/>
  <c r="E220" i="17"/>
  <c r="L219" i="17"/>
  <c r="K219" i="17"/>
  <c r="J219" i="17"/>
  <c r="I219" i="17"/>
  <c r="H219" i="17"/>
  <c r="G219" i="17"/>
  <c r="F219" i="17"/>
  <c r="L218" i="17"/>
  <c r="K218" i="17"/>
  <c r="J218" i="17"/>
  <c r="I218" i="17"/>
  <c r="H218" i="17"/>
  <c r="G218" i="17"/>
  <c r="F218" i="17"/>
  <c r="L217" i="17"/>
  <c r="K217" i="17"/>
  <c r="J217" i="17"/>
  <c r="I217" i="17"/>
  <c r="H217" i="17"/>
  <c r="G217" i="17"/>
  <c r="F217" i="17"/>
  <c r="L216" i="17"/>
  <c r="K216" i="17"/>
  <c r="J216" i="17"/>
  <c r="I216" i="17"/>
  <c r="H216" i="17"/>
  <c r="G216" i="17"/>
  <c r="F216" i="17"/>
  <c r="L215" i="17"/>
  <c r="K215" i="17"/>
  <c r="J215" i="17"/>
  <c r="I215" i="17"/>
  <c r="H215" i="17"/>
  <c r="G215" i="17"/>
  <c r="F215" i="17"/>
  <c r="L214" i="17"/>
  <c r="K214" i="17"/>
  <c r="J214" i="17"/>
  <c r="I214" i="17"/>
  <c r="H214" i="17"/>
  <c r="G214" i="17"/>
  <c r="F214" i="17"/>
  <c r="L213" i="17"/>
  <c r="K213" i="17"/>
  <c r="J213" i="17"/>
  <c r="I213" i="17"/>
  <c r="H213" i="17"/>
  <c r="G213" i="17"/>
  <c r="F213" i="17"/>
  <c r="L212" i="17"/>
  <c r="K212" i="17"/>
  <c r="J212" i="17"/>
  <c r="I212" i="17"/>
  <c r="H212" i="17"/>
  <c r="G212" i="17"/>
  <c r="F212" i="17"/>
  <c r="L211" i="17"/>
  <c r="K211" i="17"/>
  <c r="J211" i="17"/>
  <c r="I211" i="17"/>
  <c r="H211" i="17"/>
  <c r="G211" i="17"/>
  <c r="F211" i="17"/>
  <c r="L210" i="17"/>
  <c r="K210" i="17"/>
  <c r="J210" i="17"/>
  <c r="I210" i="17"/>
  <c r="H210" i="17"/>
  <c r="G210" i="17"/>
  <c r="F210" i="17"/>
  <c r="S209" i="17"/>
  <c r="R209" i="17"/>
  <c r="E209" i="17"/>
  <c r="S208" i="17"/>
  <c r="R208" i="17"/>
  <c r="E208" i="17"/>
  <c r="L207" i="17"/>
  <c r="K207" i="17"/>
  <c r="J207" i="17"/>
  <c r="I207" i="17"/>
  <c r="H207" i="17"/>
  <c r="G207" i="17"/>
  <c r="F207" i="17"/>
  <c r="L206" i="17"/>
  <c r="K206" i="17"/>
  <c r="J206" i="17"/>
  <c r="I206" i="17"/>
  <c r="H206" i="17"/>
  <c r="G206" i="17"/>
  <c r="F206" i="17"/>
  <c r="L205" i="17"/>
  <c r="K205" i="17"/>
  <c r="J205" i="17"/>
  <c r="I205" i="17"/>
  <c r="H205" i="17"/>
  <c r="G205" i="17"/>
  <c r="F205" i="17"/>
  <c r="L204" i="17"/>
  <c r="K204" i="17"/>
  <c r="J204" i="17"/>
  <c r="I204" i="17"/>
  <c r="H204" i="17"/>
  <c r="G204" i="17"/>
  <c r="F204" i="17"/>
  <c r="S203" i="17"/>
  <c r="R203" i="17"/>
  <c r="E203" i="17"/>
  <c r="S202" i="17"/>
  <c r="R202" i="17"/>
  <c r="E202" i="17"/>
  <c r="L201" i="17"/>
  <c r="K201" i="17"/>
  <c r="J201" i="17"/>
  <c r="I201" i="17"/>
  <c r="H201" i="17"/>
  <c r="G201" i="17"/>
  <c r="F201" i="17"/>
  <c r="L200" i="17"/>
  <c r="K200" i="17"/>
  <c r="J200" i="17"/>
  <c r="I200" i="17"/>
  <c r="H200" i="17"/>
  <c r="G200" i="17"/>
  <c r="F200" i="17"/>
  <c r="L199" i="17"/>
  <c r="K199" i="17"/>
  <c r="J199" i="17"/>
  <c r="I199" i="17"/>
  <c r="H199" i="17"/>
  <c r="G199" i="17"/>
  <c r="F199" i="17"/>
  <c r="L198" i="17"/>
  <c r="K198" i="17"/>
  <c r="J198" i="17"/>
  <c r="I198" i="17"/>
  <c r="H198" i="17"/>
  <c r="G198" i="17"/>
  <c r="F198" i="17"/>
  <c r="L197" i="17"/>
  <c r="K197" i="17"/>
  <c r="J197" i="17"/>
  <c r="I197" i="17"/>
  <c r="H197" i="17"/>
  <c r="G197" i="17"/>
  <c r="F197" i="17"/>
  <c r="S195" i="17"/>
  <c r="R195" i="17"/>
  <c r="E195" i="17"/>
  <c r="L194" i="17"/>
  <c r="K194" i="17"/>
  <c r="J194" i="17"/>
  <c r="I194" i="17"/>
  <c r="H194" i="17"/>
  <c r="G194" i="17"/>
  <c r="F194" i="17"/>
  <c r="L193" i="17"/>
  <c r="K193" i="17"/>
  <c r="J193" i="17"/>
  <c r="I193" i="17"/>
  <c r="H193" i="17"/>
  <c r="G193" i="17"/>
  <c r="F193" i="17"/>
  <c r="L192" i="17"/>
  <c r="K192" i="17"/>
  <c r="J192" i="17"/>
  <c r="I192" i="17"/>
  <c r="H192" i="17"/>
  <c r="G192" i="17"/>
  <c r="F192" i="17"/>
  <c r="L191" i="17"/>
  <c r="K191" i="17"/>
  <c r="J191" i="17"/>
  <c r="J195" i="17" s="1"/>
  <c r="I191" i="17"/>
  <c r="H191" i="17"/>
  <c r="G191" i="17"/>
  <c r="F191" i="17"/>
  <c r="S190" i="17"/>
  <c r="S196" i="17" s="1"/>
  <c r="R190" i="17"/>
  <c r="R196" i="17" s="1"/>
  <c r="E190" i="17"/>
  <c r="E196" i="17" s="1"/>
  <c r="L189" i="17"/>
  <c r="K189" i="17"/>
  <c r="J189" i="17"/>
  <c r="I189" i="17"/>
  <c r="H189" i="17"/>
  <c r="G189" i="17"/>
  <c r="F189" i="17"/>
  <c r="L188" i="17"/>
  <c r="K188" i="17"/>
  <c r="J188" i="17"/>
  <c r="I188" i="17"/>
  <c r="H188" i="17"/>
  <c r="G188" i="17"/>
  <c r="F188" i="17"/>
  <c r="L187" i="17"/>
  <c r="K187" i="17"/>
  <c r="J187" i="17"/>
  <c r="I187" i="17"/>
  <c r="H187" i="17"/>
  <c r="G187" i="17"/>
  <c r="F187" i="17"/>
  <c r="L186" i="17"/>
  <c r="K186" i="17"/>
  <c r="J186" i="17"/>
  <c r="I186" i="17"/>
  <c r="H186" i="17"/>
  <c r="G186" i="17"/>
  <c r="F186" i="17"/>
  <c r="L185" i="17"/>
  <c r="K185" i="17"/>
  <c r="J185" i="17"/>
  <c r="I185" i="17"/>
  <c r="H185" i="17"/>
  <c r="G185" i="17"/>
  <c r="F185" i="17"/>
  <c r="L184" i="17"/>
  <c r="K184" i="17"/>
  <c r="J184" i="17"/>
  <c r="I184" i="17"/>
  <c r="H184" i="17"/>
  <c r="G184" i="17"/>
  <c r="F184" i="17"/>
  <c r="L183" i="17"/>
  <c r="K183" i="17"/>
  <c r="J183" i="17"/>
  <c r="I183" i="17"/>
  <c r="H183" i="17"/>
  <c r="G183" i="17"/>
  <c r="F183" i="17"/>
  <c r="L182" i="17"/>
  <c r="K182" i="17"/>
  <c r="J182" i="17"/>
  <c r="I182" i="17"/>
  <c r="H182" i="17"/>
  <c r="G182" i="17"/>
  <c r="F182" i="17"/>
  <c r="L181" i="17"/>
  <c r="K181" i="17"/>
  <c r="J181" i="17"/>
  <c r="I181" i="17"/>
  <c r="H181" i="17"/>
  <c r="G181" i="17"/>
  <c r="F181" i="17"/>
  <c r="S180" i="17"/>
  <c r="R180" i="17"/>
  <c r="E180" i="17"/>
  <c r="S179" i="17"/>
  <c r="R179" i="17"/>
  <c r="E179" i="17"/>
  <c r="L178" i="17"/>
  <c r="K178" i="17"/>
  <c r="J178" i="17"/>
  <c r="I178" i="17"/>
  <c r="H178" i="17"/>
  <c r="G178" i="17"/>
  <c r="F178" i="17"/>
  <c r="L177" i="17"/>
  <c r="K177" i="17"/>
  <c r="J177" i="17"/>
  <c r="I177" i="17"/>
  <c r="H177" i="17"/>
  <c r="G177" i="17"/>
  <c r="F177" i="17"/>
  <c r="L176" i="17"/>
  <c r="K176" i="17"/>
  <c r="J176" i="17"/>
  <c r="I176" i="17"/>
  <c r="H176" i="17"/>
  <c r="G176" i="17"/>
  <c r="F176" i="17"/>
  <c r="L175" i="17"/>
  <c r="K175" i="17"/>
  <c r="J175" i="17"/>
  <c r="I175" i="17"/>
  <c r="H175" i="17"/>
  <c r="G175" i="17"/>
  <c r="F175" i="17"/>
  <c r="L174" i="17"/>
  <c r="K174" i="17"/>
  <c r="J174" i="17"/>
  <c r="I174" i="17"/>
  <c r="H174" i="17"/>
  <c r="G174" i="17"/>
  <c r="F174" i="17"/>
  <c r="L173" i="17"/>
  <c r="K173" i="17"/>
  <c r="J173" i="17"/>
  <c r="I173" i="17"/>
  <c r="H173" i="17"/>
  <c r="G173" i="17"/>
  <c r="F173" i="17"/>
  <c r="S172" i="17"/>
  <c r="R172" i="17"/>
  <c r="E172" i="17"/>
  <c r="S171" i="17"/>
  <c r="R171" i="17"/>
  <c r="E171" i="17"/>
  <c r="L170" i="17"/>
  <c r="K170" i="17"/>
  <c r="J170" i="17"/>
  <c r="I170" i="17"/>
  <c r="H170" i="17"/>
  <c r="G170" i="17"/>
  <c r="F170" i="17"/>
  <c r="L169" i="17"/>
  <c r="K169" i="17"/>
  <c r="J169" i="17"/>
  <c r="I169" i="17"/>
  <c r="H169" i="17"/>
  <c r="G169" i="17"/>
  <c r="F169" i="17"/>
  <c r="L168" i="17"/>
  <c r="K168" i="17"/>
  <c r="J168" i="17"/>
  <c r="I168" i="17"/>
  <c r="H168" i="17"/>
  <c r="G168" i="17"/>
  <c r="F168" i="17"/>
  <c r="L167" i="17"/>
  <c r="K167" i="17"/>
  <c r="J167" i="17"/>
  <c r="I167" i="17"/>
  <c r="H167" i="17"/>
  <c r="G167" i="17"/>
  <c r="F167" i="17"/>
  <c r="S166" i="17"/>
  <c r="R166" i="17"/>
  <c r="E166" i="17"/>
  <c r="S165" i="17"/>
  <c r="R165" i="17"/>
  <c r="E165" i="17"/>
  <c r="L164" i="17"/>
  <c r="K164" i="17"/>
  <c r="J164" i="17"/>
  <c r="I164" i="17"/>
  <c r="H164" i="17"/>
  <c r="G164" i="17"/>
  <c r="F164" i="17"/>
  <c r="L163" i="17"/>
  <c r="K163" i="17"/>
  <c r="J163" i="17"/>
  <c r="I163" i="17"/>
  <c r="H163" i="17"/>
  <c r="G163" i="17"/>
  <c r="F163" i="17"/>
  <c r="L162" i="17"/>
  <c r="K162" i="17"/>
  <c r="J162" i="17"/>
  <c r="I162" i="17"/>
  <c r="H162" i="17"/>
  <c r="G162" i="17"/>
  <c r="F162" i="17"/>
  <c r="L161" i="17"/>
  <c r="K161" i="17"/>
  <c r="J161" i="17"/>
  <c r="I161" i="17"/>
  <c r="H161" i="17"/>
  <c r="G161" i="17"/>
  <c r="F161" i="17"/>
  <c r="L160" i="17"/>
  <c r="K160" i="17"/>
  <c r="J160" i="17"/>
  <c r="I160" i="17"/>
  <c r="H160" i="17"/>
  <c r="G160" i="17"/>
  <c r="F160" i="17"/>
  <c r="S158" i="17"/>
  <c r="R158" i="17"/>
  <c r="E158" i="17"/>
  <c r="L157" i="17"/>
  <c r="K157" i="17"/>
  <c r="J157" i="17"/>
  <c r="I157" i="17"/>
  <c r="H157" i="17"/>
  <c r="G157" i="17"/>
  <c r="F157" i="17"/>
  <c r="L156" i="17"/>
  <c r="K156" i="17"/>
  <c r="K158" i="17" s="1"/>
  <c r="J156" i="17"/>
  <c r="J158" i="17" s="1"/>
  <c r="I156" i="17"/>
  <c r="H156" i="17"/>
  <c r="G156" i="17"/>
  <c r="F156" i="17"/>
  <c r="S155" i="17"/>
  <c r="S159" i="17" s="1"/>
  <c r="R155" i="17"/>
  <c r="R159" i="17" s="1"/>
  <c r="E155" i="17"/>
  <c r="L154" i="17"/>
  <c r="K154" i="17"/>
  <c r="J154" i="17"/>
  <c r="I154" i="17"/>
  <c r="H154" i="17"/>
  <c r="G154" i="17"/>
  <c r="F154" i="17"/>
  <c r="L153" i="17"/>
  <c r="K153" i="17"/>
  <c r="J153" i="17"/>
  <c r="I153" i="17"/>
  <c r="H153" i="17"/>
  <c r="G153" i="17"/>
  <c r="F153" i="17"/>
  <c r="L152" i="17"/>
  <c r="L155" i="17" s="1"/>
  <c r="K152" i="17"/>
  <c r="J152" i="17"/>
  <c r="I152" i="17"/>
  <c r="H152" i="17"/>
  <c r="H155" i="17" s="1"/>
  <c r="G152" i="17"/>
  <c r="F152" i="17"/>
  <c r="L151" i="17"/>
  <c r="K151" i="17"/>
  <c r="K155" i="17" s="1"/>
  <c r="J151" i="17"/>
  <c r="I151" i="17"/>
  <c r="H151" i="17"/>
  <c r="G151" i="17"/>
  <c r="F151" i="17"/>
  <c r="L150" i="17"/>
  <c r="K150" i="17"/>
  <c r="J150" i="17"/>
  <c r="I150" i="17"/>
  <c r="H150" i="17"/>
  <c r="G150" i="17"/>
  <c r="F150" i="17"/>
  <c r="S147" i="17"/>
  <c r="R147" i="17"/>
  <c r="E147" i="17"/>
  <c r="L146" i="17"/>
  <c r="K146" i="17"/>
  <c r="J146" i="17"/>
  <c r="I146" i="17"/>
  <c r="H146" i="17"/>
  <c r="G146" i="17"/>
  <c r="F146" i="17"/>
  <c r="L145" i="17"/>
  <c r="K145" i="17"/>
  <c r="J145" i="17"/>
  <c r="I145" i="17"/>
  <c r="H145" i="17"/>
  <c r="G145" i="17"/>
  <c r="F145" i="17"/>
  <c r="L144" i="17"/>
  <c r="K144" i="17"/>
  <c r="J144" i="17"/>
  <c r="I144" i="17"/>
  <c r="H144" i="17"/>
  <c r="G144" i="17"/>
  <c r="F144" i="17"/>
  <c r="L143" i="17"/>
  <c r="K143" i="17"/>
  <c r="J143" i="17"/>
  <c r="I143" i="17"/>
  <c r="H143" i="17"/>
  <c r="G143" i="17"/>
  <c r="F143" i="17"/>
  <c r="L142" i="17"/>
  <c r="K142" i="17"/>
  <c r="J142" i="17"/>
  <c r="I142" i="17"/>
  <c r="H142" i="17"/>
  <c r="G142" i="17"/>
  <c r="F142" i="17"/>
  <c r="S141" i="17"/>
  <c r="S148" i="17" s="1"/>
  <c r="R141" i="17"/>
  <c r="R148" i="17" s="1"/>
  <c r="E141" i="17"/>
  <c r="E148" i="17" s="1"/>
  <c r="L140" i="17"/>
  <c r="K140" i="17"/>
  <c r="J140" i="17"/>
  <c r="I140" i="17"/>
  <c r="H140" i="17"/>
  <c r="G140" i="17"/>
  <c r="F140" i="17"/>
  <c r="L139" i="17"/>
  <c r="K139" i="17"/>
  <c r="J139" i="17"/>
  <c r="I139" i="17"/>
  <c r="H139" i="17"/>
  <c r="G139" i="17"/>
  <c r="F139" i="17"/>
  <c r="L138" i="17"/>
  <c r="K138" i="17"/>
  <c r="J138" i="17"/>
  <c r="I138" i="17"/>
  <c r="H138" i="17"/>
  <c r="G138" i="17"/>
  <c r="F138" i="17"/>
  <c r="L137" i="17"/>
  <c r="K137" i="17"/>
  <c r="J137" i="17"/>
  <c r="I137" i="17"/>
  <c r="H137" i="17"/>
  <c r="G137" i="17"/>
  <c r="F137" i="17"/>
  <c r="L136" i="17"/>
  <c r="K136" i="17"/>
  <c r="J136" i="17"/>
  <c r="I136" i="17"/>
  <c r="H136" i="17"/>
  <c r="G136" i="17"/>
  <c r="F136" i="17"/>
  <c r="L135" i="17"/>
  <c r="K135" i="17"/>
  <c r="J135" i="17"/>
  <c r="I135" i="17"/>
  <c r="H135" i="17"/>
  <c r="G135" i="17"/>
  <c r="F135" i="17"/>
  <c r="L134" i="17"/>
  <c r="K134" i="17"/>
  <c r="J134" i="17"/>
  <c r="I134" i="17"/>
  <c r="H134" i="17"/>
  <c r="G134" i="17"/>
  <c r="F134" i="17"/>
  <c r="L133" i="17"/>
  <c r="K133" i="17"/>
  <c r="J133" i="17"/>
  <c r="I133" i="17"/>
  <c r="H133" i="17"/>
  <c r="G133" i="17"/>
  <c r="F133" i="17"/>
  <c r="L132" i="17"/>
  <c r="K132" i="17"/>
  <c r="J132" i="17"/>
  <c r="I132" i="17"/>
  <c r="H132" i="17"/>
  <c r="G132" i="17"/>
  <c r="F132" i="17"/>
  <c r="S131" i="17"/>
  <c r="R131" i="17"/>
  <c r="E131" i="17"/>
  <c r="S130" i="17"/>
  <c r="R130" i="17"/>
  <c r="E130" i="17"/>
  <c r="L129" i="17"/>
  <c r="K129" i="17"/>
  <c r="J129" i="17"/>
  <c r="I129" i="17"/>
  <c r="H129" i="17"/>
  <c r="G129" i="17"/>
  <c r="F129" i="17"/>
  <c r="L128" i="17"/>
  <c r="K128" i="17"/>
  <c r="J128" i="17"/>
  <c r="I128" i="17"/>
  <c r="H128" i="17"/>
  <c r="G128" i="17"/>
  <c r="F128" i="17"/>
  <c r="L127" i="17"/>
  <c r="K127" i="17"/>
  <c r="J127" i="17"/>
  <c r="I127" i="17"/>
  <c r="H127" i="17"/>
  <c r="G127" i="17"/>
  <c r="F127" i="17"/>
  <c r="L126" i="17"/>
  <c r="K126" i="17"/>
  <c r="J126" i="17"/>
  <c r="I126" i="17"/>
  <c r="H126" i="17"/>
  <c r="G126" i="17"/>
  <c r="F126" i="17"/>
  <c r="S125" i="17"/>
  <c r="R125" i="17"/>
  <c r="E125" i="17"/>
  <c r="S124" i="17"/>
  <c r="R124" i="17"/>
  <c r="E124" i="17"/>
  <c r="L123" i="17"/>
  <c r="K123" i="17"/>
  <c r="J123" i="17"/>
  <c r="I123" i="17"/>
  <c r="H123" i="17"/>
  <c r="G123" i="17"/>
  <c r="F123" i="17"/>
  <c r="L122" i="17"/>
  <c r="K122" i="17"/>
  <c r="J122" i="17"/>
  <c r="I122" i="17"/>
  <c r="H122" i="17"/>
  <c r="G122" i="17"/>
  <c r="F122" i="17"/>
  <c r="L121" i="17"/>
  <c r="K121" i="17"/>
  <c r="J121" i="17"/>
  <c r="I121" i="17"/>
  <c r="H121" i="17"/>
  <c r="G121" i="17"/>
  <c r="F121" i="17"/>
  <c r="L120" i="17"/>
  <c r="K120" i="17"/>
  <c r="J120" i="17"/>
  <c r="J125" i="17" s="1"/>
  <c r="I120" i="17"/>
  <c r="H120" i="17"/>
  <c r="G120" i="17"/>
  <c r="F120" i="17"/>
  <c r="S118" i="17"/>
  <c r="R118" i="17"/>
  <c r="E118" i="17"/>
  <c r="L117" i="17"/>
  <c r="K117" i="17"/>
  <c r="J117" i="17"/>
  <c r="I117" i="17"/>
  <c r="H117" i="17"/>
  <c r="G117" i="17"/>
  <c r="F117" i="17"/>
  <c r="L116" i="17"/>
  <c r="K116" i="17"/>
  <c r="J116" i="17"/>
  <c r="I116" i="17"/>
  <c r="H116" i="17"/>
  <c r="G116" i="17"/>
  <c r="F116" i="17"/>
  <c r="L115" i="17"/>
  <c r="K115" i="17"/>
  <c r="J115" i="17"/>
  <c r="I115" i="17"/>
  <c r="H115" i="17"/>
  <c r="G115" i="17"/>
  <c r="F115" i="17"/>
  <c r="L114" i="17"/>
  <c r="K114" i="17"/>
  <c r="J114" i="17"/>
  <c r="I114" i="17"/>
  <c r="H114" i="17"/>
  <c r="G114" i="17"/>
  <c r="F114" i="17"/>
  <c r="S113" i="17"/>
  <c r="R113" i="17"/>
  <c r="E113" i="17"/>
  <c r="E119" i="17" s="1"/>
  <c r="L112" i="17"/>
  <c r="K112" i="17"/>
  <c r="J112" i="17"/>
  <c r="I112" i="17"/>
  <c r="H112" i="17"/>
  <c r="G112" i="17"/>
  <c r="F112" i="17"/>
  <c r="L111" i="17"/>
  <c r="K111" i="17"/>
  <c r="J111" i="17"/>
  <c r="I111" i="17"/>
  <c r="H111" i="17"/>
  <c r="G111" i="17"/>
  <c r="F111" i="17"/>
  <c r="L110" i="17"/>
  <c r="K110" i="17"/>
  <c r="J110" i="17"/>
  <c r="I110" i="17"/>
  <c r="H110" i="17"/>
  <c r="G110" i="17"/>
  <c r="F110" i="17"/>
  <c r="L109" i="17"/>
  <c r="K109" i="17"/>
  <c r="J109" i="17"/>
  <c r="I109" i="17"/>
  <c r="H109" i="17"/>
  <c r="G109" i="17"/>
  <c r="F109" i="17"/>
  <c r="L108" i="17"/>
  <c r="K108" i="17"/>
  <c r="J108" i="17"/>
  <c r="I108" i="17"/>
  <c r="H108" i="17"/>
  <c r="G108" i="17"/>
  <c r="F108" i="17"/>
  <c r="L107" i="17"/>
  <c r="K107" i="17"/>
  <c r="J107" i="17"/>
  <c r="I107" i="17"/>
  <c r="H107" i="17"/>
  <c r="G107" i="17"/>
  <c r="F107" i="17"/>
  <c r="L106" i="17"/>
  <c r="K106" i="17"/>
  <c r="J106" i="17"/>
  <c r="I106" i="17"/>
  <c r="I113" i="17" s="1"/>
  <c r="H106" i="17"/>
  <c r="G106" i="17"/>
  <c r="F106" i="17"/>
  <c r="L105" i="17"/>
  <c r="K105" i="17"/>
  <c r="J105" i="17"/>
  <c r="I105" i="17"/>
  <c r="H105" i="17"/>
  <c r="G105" i="17"/>
  <c r="F105" i="17"/>
  <c r="L104" i="17"/>
  <c r="K104" i="17"/>
  <c r="J104" i="17"/>
  <c r="I104" i="17"/>
  <c r="H104" i="17"/>
  <c r="G104" i="17"/>
  <c r="F104" i="17"/>
  <c r="L103" i="17"/>
  <c r="K103" i="17"/>
  <c r="J103" i="17"/>
  <c r="I103" i="17"/>
  <c r="H103" i="17"/>
  <c r="G103" i="17"/>
  <c r="F103" i="17"/>
  <c r="S100" i="17"/>
  <c r="R100" i="17"/>
  <c r="E100" i="17"/>
  <c r="L99" i="17"/>
  <c r="L100" i="17" s="1"/>
  <c r="K99" i="17"/>
  <c r="K100" i="17" s="1"/>
  <c r="J99" i="17"/>
  <c r="J100" i="17" s="1"/>
  <c r="I99" i="17"/>
  <c r="I100" i="17" s="1"/>
  <c r="H99" i="17"/>
  <c r="H100" i="17" s="1"/>
  <c r="G99" i="17"/>
  <c r="F99" i="17"/>
  <c r="S98" i="17"/>
  <c r="S101" i="17" s="1"/>
  <c r="R98" i="17"/>
  <c r="R101" i="17" s="1"/>
  <c r="E98" i="17"/>
  <c r="E101" i="17" s="1"/>
  <c r="L97" i="17"/>
  <c r="K97" i="17"/>
  <c r="J97" i="17"/>
  <c r="I97" i="17"/>
  <c r="H97" i="17"/>
  <c r="G97" i="17"/>
  <c r="F97" i="17"/>
  <c r="L96" i="17"/>
  <c r="K96" i="17"/>
  <c r="J96" i="17"/>
  <c r="I96" i="17"/>
  <c r="H96" i="17"/>
  <c r="G96" i="17"/>
  <c r="F96" i="17"/>
  <c r="L95" i="17"/>
  <c r="K95" i="17"/>
  <c r="J95" i="17"/>
  <c r="I95" i="17"/>
  <c r="H95" i="17"/>
  <c r="G95" i="17"/>
  <c r="F95" i="17"/>
  <c r="L94" i="17"/>
  <c r="K94" i="17"/>
  <c r="J94" i="17"/>
  <c r="I94" i="17"/>
  <c r="H94" i="17"/>
  <c r="G94" i="17"/>
  <c r="F94" i="17"/>
  <c r="S92" i="17"/>
  <c r="R92" i="17"/>
  <c r="E92" i="17"/>
  <c r="L91" i="17"/>
  <c r="K91" i="17"/>
  <c r="J91" i="17"/>
  <c r="I91" i="17"/>
  <c r="H91" i="17"/>
  <c r="G91" i="17"/>
  <c r="F91" i="17"/>
  <c r="L90" i="17"/>
  <c r="K90" i="17"/>
  <c r="J90" i="17"/>
  <c r="I90" i="17"/>
  <c r="H90" i="17"/>
  <c r="G90" i="17"/>
  <c r="F90" i="17"/>
  <c r="L89" i="17"/>
  <c r="K89" i="17"/>
  <c r="J89" i="17"/>
  <c r="I89" i="17"/>
  <c r="H89" i="17"/>
  <c r="G89" i="17"/>
  <c r="F89" i="17"/>
  <c r="L88" i="17"/>
  <c r="K88" i="17"/>
  <c r="J88" i="17"/>
  <c r="I88" i="17"/>
  <c r="H88" i="17"/>
  <c r="G88" i="17"/>
  <c r="F88" i="17"/>
  <c r="S87" i="17"/>
  <c r="R87" i="17"/>
  <c r="E87" i="17"/>
  <c r="L86" i="17"/>
  <c r="K86" i="17"/>
  <c r="J86" i="17"/>
  <c r="I86" i="17"/>
  <c r="H86" i="17"/>
  <c r="G86" i="17"/>
  <c r="F86" i="17"/>
  <c r="L85" i="17"/>
  <c r="K85" i="17"/>
  <c r="J85" i="17"/>
  <c r="I85" i="17"/>
  <c r="H85" i="17"/>
  <c r="G85" i="17"/>
  <c r="F85" i="17"/>
  <c r="L84" i="17"/>
  <c r="K84" i="17"/>
  <c r="J84" i="17"/>
  <c r="I84" i="17"/>
  <c r="H84" i="17"/>
  <c r="G84" i="17"/>
  <c r="F84" i="17"/>
  <c r="L83" i="17"/>
  <c r="K83" i="17"/>
  <c r="J83" i="17"/>
  <c r="I83" i="17"/>
  <c r="H83" i="17"/>
  <c r="G83" i="17"/>
  <c r="F83" i="17"/>
  <c r="L82" i="17"/>
  <c r="K82" i="17"/>
  <c r="J82" i="17"/>
  <c r="I82" i="17"/>
  <c r="H82" i="17"/>
  <c r="G82" i="17"/>
  <c r="F82" i="17"/>
  <c r="L81" i="17"/>
  <c r="K81" i="17"/>
  <c r="J81" i="17"/>
  <c r="I81" i="17"/>
  <c r="H81" i="17"/>
  <c r="G81" i="17"/>
  <c r="F81" i="17"/>
  <c r="L80" i="17"/>
  <c r="K80" i="17"/>
  <c r="J80" i="17"/>
  <c r="I80" i="17"/>
  <c r="H80" i="17"/>
  <c r="G80" i="17"/>
  <c r="F80" i="17"/>
  <c r="L79" i="17"/>
  <c r="K79" i="17"/>
  <c r="J79" i="17"/>
  <c r="I79" i="17"/>
  <c r="H79" i="17"/>
  <c r="G79" i="17"/>
  <c r="F79" i="17"/>
  <c r="S78" i="17"/>
  <c r="S93" i="17" s="1"/>
  <c r="R78" i="17"/>
  <c r="E78" i="17"/>
  <c r="E93" i="17" s="1"/>
  <c r="L77" i="17"/>
  <c r="K77" i="17"/>
  <c r="J77" i="17"/>
  <c r="I77" i="17"/>
  <c r="H77" i="17"/>
  <c r="G77" i="17"/>
  <c r="F77" i="17"/>
  <c r="L76" i="17"/>
  <c r="K76" i="17"/>
  <c r="J76" i="17"/>
  <c r="I76" i="17"/>
  <c r="H76" i="17"/>
  <c r="G76" i="17"/>
  <c r="F76" i="17"/>
  <c r="L75" i="17"/>
  <c r="K75" i="17"/>
  <c r="J75" i="17"/>
  <c r="I75" i="17"/>
  <c r="H75" i="17"/>
  <c r="G75" i="17"/>
  <c r="F75" i="17"/>
  <c r="L74" i="17"/>
  <c r="K74" i="17"/>
  <c r="J74" i="17"/>
  <c r="I74" i="17"/>
  <c r="H74" i="17"/>
  <c r="G74" i="17"/>
  <c r="F74" i="17"/>
  <c r="L73" i="17"/>
  <c r="K73" i="17"/>
  <c r="J73" i="17"/>
  <c r="I73" i="17"/>
  <c r="H73" i="17"/>
  <c r="G73" i="17"/>
  <c r="F73" i="17"/>
  <c r="S72" i="17"/>
  <c r="R72" i="17"/>
  <c r="E72" i="17"/>
  <c r="S71" i="17"/>
  <c r="R71" i="17"/>
  <c r="E71" i="17"/>
  <c r="L70" i="17"/>
  <c r="K70" i="17"/>
  <c r="J70" i="17"/>
  <c r="I70" i="17"/>
  <c r="H70" i="17"/>
  <c r="G70" i="17"/>
  <c r="F70" i="17"/>
  <c r="L69" i="17"/>
  <c r="K69" i="17"/>
  <c r="J69" i="17"/>
  <c r="I69" i="17"/>
  <c r="H69" i="17"/>
  <c r="G69" i="17"/>
  <c r="F69" i="17"/>
  <c r="L68" i="17"/>
  <c r="K68" i="17"/>
  <c r="J68" i="17"/>
  <c r="I68" i="17"/>
  <c r="H68" i="17"/>
  <c r="G68" i="17"/>
  <c r="F68" i="17"/>
  <c r="L67" i="17"/>
  <c r="K67" i="17"/>
  <c r="J67" i="17"/>
  <c r="I67" i="17"/>
  <c r="H67" i="17"/>
  <c r="G67" i="17"/>
  <c r="F67" i="17"/>
  <c r="L66" i="17"/>
  <c r="K66" i="17"/>
  <c r="J66" i="17"/>
  <c r="I66" i="17"/>
  <c r="H66" i="17"/>
  <c r="G66" i="17"/>
  <c r="F66" i="17"/>
  <c r="L65" i="17"/>
  <c r="K65" i="17"/>
  <c r="J65" i="17"/>
  <c r="I65" i="17"/>
  <c r="H65" i="17"/>
  <c r="G65" i="17"/>
  <c r="F65" i="17"/>
  <c r="L64" i="17"/>
  <c r="K64" i="17"/>
  <c r="J64" i="17"/>
  <c r="I64" i="17"/>
  <c r="H64" i="17"/>
  <c r="G64" i="17"/>
  <c r="F64" i="17"/>
  <c r="L63" i="17"/>
  <c r="K63" i="17"/>
  <c r="J63" i="17"/>
  <c r="I63" i="17"/>
  <c r="H63" i="17"/>
  <c r="G63" i="17"/>
  <c r="F63" i="17"/>
  <c r="L62" i="17"/>
  <c r="K62" i="17"/>
  <c r="J62" i="17"/>
  <c r="I62" i="17"/>
  <c r="H62" i="17"/>
  <c r="G62" i="17"/>
  <c r="F62" i="17"/>
  <c r="S60" i="17"/>
  <c r="R60" i="17"/>
  <c r="E60" i="17"/>
  <c r="L59" i="17"/>
  <c r="K59" i="17"/>
  <c r="J59" i="17"/>
  <c r="I59" i="17"/>
  <c r="H59" i="17"/>
  <c r="G59" i="17"/>
  <c r="F59" i="17"/>
  <c r="L58" i="17"/>
  <c r="K58" i="17"/>
  <c r="J58" i="17"/>
  <c r="I58" i="17"/>
  <c r="H58" i="17"/>
  <c r="G58" i="17"/>
  <c r="F58" i="17"/>
  <c r="L57" i="17"/>
  <c r="K57" i="17"/>
  <c r="J57" i="17"/>
  <c r="I57" i="17"/>
  <c r="H57" i="17"/>
  <c r="G57" i="17"/>
  <c r="F57" i="17"/>
  <c r="L56" i="17"/>
  <c r="K56" i="17"/>
  <c r="J56" i="17"/>
  <c r="I56" i="17"/>
  <c r="H56" i="17"/>
  <c r="G56" i="17"/>
  <c r="F56" i="17"/>
  <c r="S55" i="17"/>
  <c r="S61" i="17" s="1"/>
  <c r="R55" i="17"/>
  <c r="R61" i="17" s="1"/>
  <c r="E55" i="17"/>
  <c r="E61" i="17" s="1"/>
  <c r="L54" i="17"/>
  <c r="K54" i="17"/>
  <c r="J54" i="17"/>
  <c r="I54" i="17"/>
  <c r="H54" i="17"/>
  <c r="G54" i="17"/>
  <c r="F54" i="17"/>
  <c r="L53" i="17"/>
  <c r="K53" i="17"/>
  <c r="J53" i="17"/>
  <c r="I53" i="17"/>
  <c r="H53" i="17"/>
  <c r="G53" i="17"/>
  <c r="F53" i="17"/>
  <c r="L52" i="17"/>
  <c r="K52" i="17"/>
  <c r="J52" i="17"/>
  <c r="I52" i="17"/>
  <c r="H52" i="17"/>
  <c r="G52" i="17"/>
  <c r="F52" i="17"/>
  <c r="L51" i="17"/>
  <c r="K51" i="17"/>
  <c r="J51" i="17"/>
  <c r="I51" i="17"/>
  <c r="H51" i="17"/>
  <c r="G51" i="17"/>
  <c r="F51" i="17"/>
  <c r="S49" i="17"/>
  <c r="R49" i="17"/>
  <c r="E49" i="17"/>
  <c r="L48" i="17"/>
  <c r="L49" i="17" s="1"/>
  <c r="K48" i="17"/>
  <c r="K49" i="17" s="1"/>
  <c r="J48" i="17"/>
  <c r="J49" i="17" s="1"/>
  <c r="I48" i="17"/>
  <c r="I49" i="17" s="1"/>
  <c r="H48" i="17"/>
  <c r="H49" i="17" s="1"/>
  <c r="G48" i="17"/>
  <c r="F48" i="17"/>
  <c r="S47" i="17"/>
  <c r="S50" i="17" s="1"/>
  <c r="R47" i="17"/>
  <c r="R50" i="17" s="1"/>
  <c r="E47" i="17"/>
  <c r="E50" i="17" s="1"/>
  <c r="L46" i="17"/>
  <c r="K46" i="17"/>
  <c r="J46" i="17"/>
  <c r="I46" i="17"/>
  <c r="H46" i="17"/>
  <c r="G46" i="17"/>
  <c r="F46" i="17"/>
  <c r="L45" i="17"/>
  <c r="K45" i="17"/>
  <c r="J45" i="17"/>
  <c r="I45" i="17"/>
  <c r="H45" i="17"/>
  <c r="G45" i="17"/>
  <c r="F45" i="17"/>
  <c r="L44" i="17"/>
  <c r="K44" i="17"/>
  <c r="J44" i="17"/>
  <c r="I44" i="17"/>
  <c r="H44" i="17"/>
  <c r="G44" i="17"/>
  <c r="F44" i="17"/>
  <c r="L43" i="17"/>
  <c r="K43" i="17"/>
  <c r="J43" i="17"/>
  <c r="I43" i="17"/>
  <c r="H43" i="17"/>
  <c r="G43" i="17"/>
  <c r="F43" i="17"/>
  <c r="L42" i="17"/>
  <c r="K42" i="17"/>
  <c r="J42" i="17"/>
  <c r="I42" i="17"/>
  <c r="H42" i="17"/>
  <c r="G42" i="17"/>
  <c r="F42" i="17"/>
  <c r="S40" i="17"/>
  <c r="R40" i="17"/>
  <c r="H40" i="17"/>
  <c r="E40" i="17"/>
  <c r="L39" i="17"/>
  <c r="L40" i="17" s="1"/>
  <c r="K39" i="17"/>
  <c r="K40" i="17" s="1"/>
  <c r="J39" i="17"/>
  <c r="J40" i="17" s="1"/>
  <c r="I39" i="17"/>
  <c r="I40" i="17" s="1"/>
  <c r="H39" i="17"/>
  <c r="G39" i="17"/>
  <c r="F39" i="17"/>
  <c r="S38" i="17"/>
  <c r="S41" i="17" s="1"/>
  <c r="R38" i="17"/>
  <c r="R41" i="17" s="1"/>
  <c r="E38" i="17"/>
  <c r="E41" i="17" s="1"/>
  <c r="L37" i="17"/>
  <c r="K37" i="17"/>
  <c r="J37" i="17"/>
  <c r="I37" i="17"/>
  <c r="H37" i="17"/>
  <c r="G37" i="17"/>
  <c r="F37" i="17"/>
  <c r="L36" i="17"/>
  <c r="K36" i="17"/>
  <c r="J36" i="17"/>
  <c r="I36" i="17"/>
  <c r="H36" i="17"/>
  <c r="G36" i="17"/>
  <c r="F36" i="17"/>
  <c r="L35" i="17"/>
  <c r="K35" i="17"/>
  <c r="J35" i="17"/>
  <c r="I35" i="17"/>
  <c r="H35" i="17"/>
  <c r="G35" i="17"/>
  <c r="F35" i="17"/>
  <c r="L34" i="17"/>
  <c r="K34" i="17"/>
  <c r="J34" i="17"/>
  <c r="I34" i="17"/>
  <c r="H34" i="17"/>
  <c r="G34" i="17"/>
  <c r="F34" i="17"/>
  <c r="L33" i="17"/>
  <c r="K33" i="17"/>
  <c r="J33" i="17"/>
  <c r="I33" i="17"/>
  <c r="H33" i="17"/>
  <c r="G33" i="17"/>
  <c r="F33" i="17"/>
  <c r="L32" i="17"/>
  <c r="K32" i="17"/>
  <c r="J32" i="17"/>
  <c r="I32" i="17"/>
  <c r="H32" i="17"/>
  <c r="G32" i="17"/>
  <c r="F32" i="17"/>
  <c r="S30" i="17"/>
  <c r="R30" i="17"/>
  <c r="E30" i="17"/>
  <c r="L29" i="17"/>
  <c r="K29" i="17"/>
  <c r="J29" i="17"/>
  <c r="I29" i="17"/>
  <c r="H29" i="17"/>
  <c r="G29" i="17"/>
  <c r="F29" i="17"/>
  <c r="L28" i="17"/>
  <c r="K28" i="17"/>
  <c r="J28" i="17"/>
  <c r="I28" i="17"/>
  <c r="H28" i="17"/>
  <c r="G28" i="17"/>
  <c r="F28" i="17"/>
  <c r="L27" i="17"/>
  <c r="K27" i="17"/>
  <c r="J27" i="17"/>
  <c r="I27" i="17"/>
  <c r="H27" i="17"/>
  <c r="G27" i="17"/>
  <c r="F27" i="17"/>
  <c r="L26" i="17"/>
  <c r="K26" i="17"/>
  <c r="J26" i="17"/>
  <c r="I26" i="17"/>
  <c r="H26" i="17"/>
  <c r="G26" i="17"/>
  <c r="F26" i="17"/>
  <c r="L25" i="17"/>
  <c r="K25" i="17"/>
  <c r="J25" i="17"/>
  <c r="I25" i="17"/>
  <c r="H25" i="17"/>
  <c r="G25" i="17"/>
  <c r="F25" i="17"/>
  <c r="S24" i="17"/>
  <c r="S31" i="17" s="1"/>
  <c r="R24" i="17"/>
  <c r="R31" i="17" s="1"/>
  <c r="E24" i="17"/>
  <c r="E31" i="17" s="1"/>
  <c r="L23" i="17"/>
  <c r="K23" i="17"/>
  <c r="J23" i="17"/>
  <c r="I23" i="17"/>
  <c r="H23" i="17"/>
  <c r="G23" i="17"/>
  <c r="F23" i="17"/>
  <c r="L22" i="17"/>
  <c r="K22" i="17"/>
  <c r="J22" i="17"/>
  <c r="I22" i="17"/>
  <c r="H22" i="17"/>
  <c r="G22" i="17"/>
  <c r="F22" i="17"/>
  <c r="L21" i="17"/>
  <c r="K21" i="17"/>
  <c r="J21" i="17"/>
  <c r="I21" i="17"/>
  <c r="H21" i="17"/>
  <c r="G21" i="17"/>
  <c r="F21" i="17"/>
  <c r="L20" i="17"/>
  <c r="K20" i="17"/>
  <c r="J20" i="17"/>
  <c r="I20" i="17"/>
  <c r="H20" i="17"/>
  <c r="G20" i="17"/>
  <c r="F20" i="17"/>
  <c r="R19" i="17"/>
  <c r="S18" i="17"/>
  <c r="R18" i="17"/>
  <c r="E18" i="17"/>
  <c r="L17" i="17"/>
  <c r="L18" i="17" s="1"/>
  <c r="K17" i="17"/>
  <c r="K18" i="17" s="1"/>
  <c r="J17" i="17"/>
  <c r="J18" i="17" s="1"/>
  <c r="I17" i="17"/>
  <c r="I18" i="17" s="1"/>
  <c r="H17" i="17"/>
  <c r="H18" i="17" s="1"/>
  <c r="G17" i="17"/>
  <c r="F17" i="17"/>
  <c r="S16" i="17"/>
  <c r="S19" i="17" s="1"/>
  <c r="R16" i="17"/>
  <c r="E16" i="17"/>
  <c r="L15" i="17"/>
  <c r="K15" i="17"/>
  <c r="J15" i="17"/>
  <c r="I15" i="17"/>
  <c r="H15" i="17"/>
  <c r="G15" i="17"/>
  <c r="F15" i="17"/>
  <c r="L14" i="17"/>
  <c r="K14" i="17"/>
  <c r="J14" i="17"/>
  <c r="I14" i="17"/>
  <c r="H14" i="17"/>
  <c r="G14" i="17"/>
  <c r="F14" i="17"/>
  <c r="L13" i="17"/>
  <c r="K13" i="17"/>
  <c r="J13" i="17"/>
  <c r="I13" i="17"/>
  <c r="H13" i="17"/>
  <c r="G13" i="17"/>
  <c r="F13" i="17"/>
  <c r="L12" i="17"/>
  <c r="K12" i="17"/>
  <c r="J12" i="17"/>
  <c r="I12" i="17"/>
  <c r="H12" i="17"/>
  <c r="G12" i="17"/>
  <c r="F12" i="17"/>
  <c r="L11" i="17"/>
  <c r="K11" i="17"/>
  <c r="J11" i="17"/>
  <c r="I11" i="17"/>
  <c r="H11" i="17"/>
  <c r="G11" i="17"/>
  <c r="F11" i="17"/>
  <c r="L10" i="17"/>
  <c r="K10" i="17"/>
  <c r="J10" i="17"/>
  <c r="I10" i="17"/>
  <c r="H10" i="17"/>
  <c r="G10" i="17"/>
  <c r="F10" i="17"/>
  <c r="L9" i="17"/>
  <c r="K9" i="17"/>
  <c r="J9" i="17"/>
  <c r="I9" i="17"/>
  <c r="H9" i="17"/>
  <c r="G9" i="17"/>
  <c r="F9" i="17"/>
  <c r="L8" i="17"/>
  <c r="K8" i="17"/>
  <c r="J8" i="17"/>
  <c r="I8" i="17"/>
  <c r="H8" i="17"/>
  <c r="G8" i="17"/>
  <c r="F8" i="17"/>
  <c r="L7" i="17"/>
  <c r="K7" i="17"/>
  <c r="J7" i="17"/>
  <c r="I7" i="17"/>
  <c r="H7" i="17"/>
  <c r="G7" i="17"/>
  <c r="F7" i="17"/>
  <c r="L6" i="17"/>
  <c r="K6" i="17"/>
  <c r="J6" i="17"/>
  <c r="I6" i="17"/>
  <c r="H6" i="17"/>
  <c r="G6" i="17"/>
  <c r="F6" i="17"/>
  <c r="L5" i="17"/>
  <c r="K5" i="17"/>
  <c r="J5" i="17"/>
  <c r="I5" i="17"/>
  <c r="H5" i="17"/>
  <c r="G5" i="17"/>
  <c r="F5" i="17"/>
  <c r="B2" i="17"/>
  <c r="R218" i="4" l="1"/>
  <c r="V188" i="4"/>
  <c r="V60" i="4"/>
  <c r="V61" i="4"/>
  <c r="T62" i="4"/>
  <c r="V63" i="4"/>
  <c r="V59" i="4"/>
  <c r="S133" i="4"/>
  <c r="V62" i="4"/>
  <c r="Q64" i="4"/>
  <c r="S64" i="4"/>
  <c r="U60" i="4"/>
  <c r="T61" i="4"/>
  <c r="T63" i="4"/>
  <c r="Q59" i="4"/>
  <c r="Q65" i="4" s="1"/>
  <c r="U56" i="4"/>
  <c r="R58" i="4"/>
  <c r="U55" i="4"/>
  <c r="R57" i="4"/>
  <c r="R66" i="4"/>
  <c r="U24" i="4"/>
  <c r="J78" i="17"/>
  <c r="R93" i="17"/>
  <c r="J98" i="17"/>
  <c r="I125" i="17"/>
  <c r="I158" i="17"/>
  <c r="K172" i="17"/>
  <c r="I221" i="17"/>
  <c r="I244" i="17"/>
  <c r="J244" i="17"/>
  <c r="K16" i="17"/>
  <c r="J92" i="17"/>
  <c r="J131" i="17"/>
  <c r="J190" i="17"/>
  <c r="H195" i="17"/>
  <c r="L195" i="17"/>
  <c r="L55" i="17"/>
  <c r="L61" i="17" s="1"/>
  <c r="L60" i="17"/>
  <c r="I72" i="17"/>
  <c r="J87" i="17"/>
  <c r="I131" i="17"/>
  <c r="K147" i="17"/>
  <c r="H158" i="17"/>
  <c r="L158" i="17"/>
  <c r="J166" i="17"/>
  <c r="K166" i="17"/>
  <c r="K180" i="17"/>
  <c r="I209" i="17"/>
  <c r="I269" i="17"/>
  <c r="K38" i="17"/>
  <c r="H47" i="17"/>
  <c r="H50" i="17" s="1"/>
  <c r="L47" i="17"/>
  <c r="J55" i="17"/>
  <c r="J61" i="17" s="1"/>
  <c r="J60" i="17"/>
  <c r="J72" i="17"/>
  <c r="I71" i="17"/>
  <c r="H87" i="17"/>
  <c r="L87" i="17"/>
  <c r="H92" i="17"/>
  <c r="L92" i="17"/>
  <c r="I147" i="17"/>
  <c r="R270" i="17"/>
  <c r="J196" i="17"/>
  <c r="H203" i="17"/>
  <c r="L203" i="17"/>
  <c r="I220" i="17"/>
  <c r="K233" i="17"/>
  <c r="K244" i="17"/>
  <c r="H269" i="17"/>
  <c r="L269" i="17"/>
  <c r="K24" i="17"/>
  <c r="K31" i="17" s="1"/>
  <c r="H24" i="17"/>
  <c r="L24" i="17"/>
  <c r="H30" i="17"/>
  <c r="L30" i="17"/>
  <c r="J30" i="17"/>
  <c r="I24" i="17"/>
  <c r="I31" i="17" s="1"/>
  <c r="I38" i="17"/>
  <c r="I41" i="17" s="1"/>
  <c r="J38" i="17"/>
  <c r="K60" i="17"/>
  <c r="H60" i="17"/>
  <c r="J93" i="17"/>
  <c r="I87" i="17"/>
  <c r="I92" i="17"/>
  <c r="H118" i="17"/>
  <c r="L118" i="17"/>
  <c r="I118" i="17"/>
  <c r="I141" i="17"/>
  <c r="J147" i="17"/>
  <c r="E149" i="17"/>
  <c r="J165" i="17"/>
  <c r="I180" i="17"/>
  <c r="K195" i="17"/>
  <c r="K203" i="17"/>
  <c r="J258" i="17"/>
  <c r="J261" i="17" s="1"/>
  <c r="I268" i="17"/>
  <c r="J141" i="17"/>
  <c r="J148" i="17" s="1"/>
  <c r="K165" i="17"/>
  <c r="K171" i="17"/>
  <c r="J24" i="17"/>
  <c r="J31" i="17" s="1"/>
  <c r="K30" i="17"/>
  <c r="I30" i="17"/>
  <c r="I60" i="17"/>
  <c r="K87" i="17"/>
  <c r="K92" i="17"/>
  <c r="K125" i="17"/>
  <c r="I124" i="17"/>
  <c r="K131" i="17"/>
  <c r="I130" i="17"/>
  <c r="K141" i="17"/>
  <c r="K148" i="17" s="1"/>
  <c r="H147" i="17"/>
  <c r="L147" i="17"/>
  <c r="H172" i="17"/>
  <c r="L172" i="17"/>
  <c r="H180" i="17"/>
  <c r="L180" i="17"/>
  <c r="I190" i="17"/>
  <c r="I196" i="17" s="1"/>
  <c r="I195" i="17"/>
  <c r="K209" i="17"/>
  <c r="K269" i="17"/>
  <c r="H31" i="17"/>
  <c r="L31" i="17"/>
  <c r="J41" i="17"/>
  <c r="I98" i="17"/>
  <c r="I101" i="17" s="1"/>
  <c r="J113" i="17"/>
  <c r="J119" i="17" s="1"/>
  <c r="I258" i="17"/>
  <c r="I261" i="17" s="1"/>
  <c r="L16" i="17"/>
  <c r="H38" i="17"/>
  <c r="H41" i="17" s="1"/>
  <c r="L38" i="17"/>
  <c r="L41" i="17" s="1"/>
  <c r="K55" i="17"/>
  <c r="K61" i="17" s="1"/>
  <c r="H55" i="17"/>
  <c r="H61" i="17" s="1"/>
  <c r="J101" i="17"/>
  <c r="S270" i="17"/>
  <c r="I203" i="17"/>
  <c r="I202" i="17"/>
  <c r="J203" i="17"/>
  <c r="J202" i="17"/>
  <c r="J209" i="17"/>
  <c r="J208" i="17"/>
  <c r="J221" i="17"/>
  <c r="J220" i="17"/>
  <c r="H233" i="17"/>
  <c r="H245" i="17" s="1"/>
  <c r="H16" i="17"/>
  <c r="H19" i="17" s="1"/>
  <c r="I16" i="17"/>
  <c r="I19" i="17" s="1"/>
  <c r="R102" i="17"/>
  <c r="J47" i="17"/>
  <c r="J50" i="17" s="1"/>
  <c r="I47" i="17"/>
  <c r="I50" i="17" s="1"/>
  <c r="L50" i="17"/>
  <c r="K72" i="17"/>
  <c r="K71" i="17"/>
  <c r="H78" i="17"/>
  <c r="L78" i="17"/>
  <c r="L93" i="17" s="1"/>
  <c r="K98" i="17"/>
  <c r="K101" i="17" s="1"/>
  <c r="J118" i="17"/>
  <c r="I119" i="17"/>
  <c r="H125" i="17"/>
  <c r="H124" i="17"/>
  <c r="L125" i="17"/>
  <c r="L124" i="17"/>
  <c r="H131" i="17"/>
  <c r="H130" i="17"/>
  <c r="L131" i="17"/>
  <c r="L130" i="17"/>
  <c r="H141" i="17"/>
  <c r="H148" i="17" s="1"/>
  <c r="L141" i="17"/>
  <c r="L148" i="17"/>
  <c r="J155" i="17"/>
  <c r="J159" i="17" s="1"/>
  <c r="H166" i="17"/>
  <c r="L166" i="17"/>
  <c r="I172" i="17"/>
  <c r="I179" i="17"/>
  <c r="K202" i="17"/>
  <c r="K208" i="17"/>
  <c r="K221" i="17"/>
  <c r="L233" i="17"/>
  <c r="L245" i="17" s="1"/>
  <c r="K258" i="17"/>
  <c r="K261" i="17" s="1"/>
  <c r="J16" i="17"/>
  <c r="S102" i="17"/>
  <c r="E19" i="17"/>
  <c r="E102" i="17" s="1"/>
  <c r="K19" i="17"/>
  <c r="K41" i="17"/>
  <c r="K47" i="17"/>
  <c r="K50" i="17" s="1"/>
  <c r="I55" i="17"/>
  <c r="I61" i="17" s="1"/>
  <c r="H72" i="17"/>
  <c r="L72" i="17"/>
  <c r="H98" i="17"/>
  <c r="H101" i="17" s="1"/>
  <c r="L98" i="17"/>
  <c r="L101" i="17" s="1"/>
  <c r="K118" i="17"/>
  <c r="R119" i="17"/>
  <c r="R149" i="17" s="1"/>
  <c r="I166" i="17"/>
  <c r="I165" i="17"/>
  <c r="J172" i="17"/>
  <c r="J171" i="17"/>
  <c r="J180" i="17"/>
  <c r="J179" i="17"/>
  <c r="H190" i="17"/>
  <c r="H196" i="17" s="1"/>
  <c r="L190" i="17"/>
  <c r="L196" i="17" s="1"/>
  <c r="H209" i="17"/>
  <c r="L209" i="17"/>
  <c r="H221" i="17"/>
  <c r="L221" i="17"/>
  <c r="J233" i="17"/>
  <c r="J245" i="17" s="1"/>
  <c r="H244" i="17"/>
  <c r="L244" i="17"/>
  <c r="H258" i="17"/>
  <c r="L258" i="17"/>
  <c r="L261" i="17" s="1"/>
  <c r="J269" i="17"/>
  <c r="J268" i="17"/>
  <c r="J71" i="17"/>
  <c r="K78" i="17"/>
  <c r="K93" i="17" s="1"/>
  <c r="S119" i="17"/>
  <c r="S149" i="17" s="1"/>
  <c r="J124" i="17"/>
  <c r="J130" i="17"/>
  <c r="I155" i="17"/>
  <c r="E159" i="17"/>
  <c r="E270" i="17" s="1"/>
  <c r="K159" i="17"/>
  <c r="H165" i="17"/>
  <c r="L165" i="17"/>
  <c r="H171" i="17"/>
  <c r="L171" i="17"/>
  <c r="K190" i="17"/>
  <c r="K196" i="17" s="1"/>
  <c r="H202" i="17"/>
  <c r="L202" i="17"/>
  <c r="H208" i="17"/>
  <c r="L208" i="17"/>
  <c r="I233" i="17"/>
  <c r="I245" i="17" s="1"/>
  <c r="K245" i="17"/>
  <c r="H261" i="17"/>
  <c r="K113" i="17"/>
  <c r="K119" i="17" s="1"/>
  <c r="K124" i="17"/>
  <c r="K130" i="17"/>
  <c r="I148" i="17"/>
  <c r="H159" i="17"/>
  <c r="L159" i="17"/>
  <c r="I171" i="17"/>
  <c r="K179" i="17"/>
  <c r="I208" i="17"/>
  <c r="K220" i="17"/>
  <c r="K268" i="17"/>
  <c r="H71" i="17"/>
  <c r="L71" i="17"/>
  <c r="I78" i="17"/>
  <c r="I93" i="17" s="1"/>
  <c r="H113" i="17"/>
  <c r="L113" i="17"/>
  <c r="L119" i="17" s="1"/>
  <c r="H179" i="17"/>
  <c r="L179" i="17"/>
  <c r="H220" i="17"/>
  <c r="L220" i="17"/>
  <c r="H268" i="17"/>
  <c r="L268" i="17"/>
  <c r="V64" i="4" l="1"/>
  <c r="R59" i="4"/>
  <c r="R64" i="4" s="1"/>
  <c r="U59" i="4"/>
  <c r="U64" i="4" s="1"/>
  <c r="T64" i="4"/>
  <c r="I149" i="17"/>
  <c r="L270" i="17"/>
  <c r="H270" i="17"/>
  <c r="H93" i="17"/>
  <c r="J270" i="17"/>
  <c r="J149" i="17"/>
  <c r="S271" i="17"/>
  <c r="R271" i="17"/>
  <c r="I102" i="17"/>
  <c r="H102" i="17"/>
  <c r="K270" i="17"/>
  <c r="K102" i="17"/>
  <c r="H119" i="17"/>
  <c r="H149" i="17" s="1"/>
  <c r="H271" i="17" s="1"/>
  <c r="E275" i="17" s="1"/>
  <c r="E271" i="17"/>
  <c r="J19" i="17"/>
  <c r="L149" i="17"/>
  <c r="I159" i="17"/>
  <c r="I270" i="17" s="1"/>
  <c r="K149" i="17"/>
  <c r="L19" i="17"/>
  <c r="K271" i="17" l="1"/>
  <c r="E281" i="17" s="1"/>
  <c r="I271" i="17"/>
  <c r="E276" i="17" s="1"/>
  <c r="J102" i="17"/>
  <c r="J271" i="17" s="1"/>
  <c r="E277" i="17" s="1"/>
  <c r="L102" i="17"/>
  <c r="L271" i="17" s="1"/>
  <c r="E282" i="17" s="1"/>
  <c r="E278" i="17" l="1"/>
  <c r="E283" i="17"/>
  <c r="F281" i="17" s="1"/>
  <c r="F282" i="17" l="1"/>
  <c r="F283" i="17" s="1"/>
  <c r="F275" i="17"/>
  <c r="F276" i="17"/>
  <c r="F277" i="17"/>
  <c r="E274" i="16"/>
  <c r="E273" i="16"/>
  <c r="L272" i="16"/>
  <c r="K272" i="16"/>
  <c r="J272" i="16"/>
  <c r="I272" i="16"/>
  <c r="H272" i="16"/>
  <c r="G272" i="16"/>
  <c r="F272" i="16"/>
  <c r="L271" i="16"/>
  <c r="K271" i="16"/>
  <c r="J271" i="16"/>
  <c r="I271" i="16"/>
  <c r="H271" i="16"/>
  <c r="G271" i="16"/>
  <c r="F271" i="16"/>
  <c r="L270" i="16"/>
  <c r="K270" i="16"/>
  <c r="J270" i="16"/>
  <c r="I270" i="16"/>
  <c r="H270" i="16"/>
  <c r="G270" i="16"/>
  <c r="F270" i="16"/>
  <c r="L269" i="16"/>
  <c r="K269" i="16"/>
  <c r="J269" i="16"/>
  <c r="I269" i="16"/>
  <c r="H269" i="16"/>
  <c r="G269" i="16"/>
  <c r="F269" i="16"/>
  <c r="L268" i="16"/>
  <c r="L274" i="16" s="1"/>
  <c r="K268" i="16"/>
  <c r="J268" i="16"/>
  <c r="I268" i="16"/>
  <c r="H268" i="16"/>
  <c r="H274" i="16" s="1"/>
  <c r="G268" i="16"/>
  <c r="F268" i="16"/>
  <c r="L267" i="16"/>
  <c r="K267" i="16"/>
  <c r="K273" i="16" s="1"/>
  <c r="J267" i="16"/>
  <c r="I267" i="16"/>
  <c r="H267" i="16"/>
  <c r="G267" i="16"/>
  <c r="F267" i="16"/>
  <c r="H265" i="16"/>
  <c r="E265" i="16"/>
  <c r="L264" i="16"/>
  <c r="L265" i="16" s="1"/>
  <c r="K264" i="16"/>
  <c r="K265" i="16" s="1"/>
  <c r="J264" i="16"/>
  <c r="J265" i="16" s="1"/>
  <c r="I264" i="16"/>
  <c r="I265" i="16" s="1"/>
  <c r="H264" i="16"/>
  <c r="G264" i="16"/>
  <c r="F264" i="16"/>
  <c r="E263" i="16"/>
  <c r="E266" i="16" s="1"/>
  <c r="L262" i="16"/>
  <c r="K262" i="16"/>
  <c r="J262" i="16"/>
  <c r="I262" i="16"/>
  <c r="H262" i="16"/>
  <c r="G262" i="16"/>
  <c r="F262" i="16"/>
  <c r="L261" i="16"/>
  <c r="K261" i="16"/>
  <c r="J261" i="16"/>
  <c r="I261" i="16"/>
  <c r="H261" i="16"/>
  <c r="G261" i="16"/>
  <c r="F261" i="16"/>
  <c r="L260" i="16"/>
  <c r="K260" i="16"/>
  <c r="J260" i="16"/>
  <c r="I260" i="16"/>
  <c r="H260" i="16"/>
  <c r="G260" i="16"/>
  <c r="F260" i="16"/>
  <c r="L259" i="16"/>
  <c r="K259" i="16"/>
  <c r="J259" i="16"/>
  <c r="I259" i="16"/>
  <c r="H259" i="16"/>
  <c r="G259" i="16"/>
  <c r="F259" i="16"/>
  <c r="L258" i="16"/>
  <c r="K258" i="16"/>
  <c r="J258" i="16"/>
  <c r="I258" i="16"/>
  <c r="H258" i="16"/>
  <c r="G258" i="16"/>
  <c r="F258" i="16"/>
  <c r="L257" i="16"/>
  <c r="K257" i="16"/>
  <c r="J257" i="16"/>
  <c r="I257" i="16"/>
  <c r="H257" i="16"/>
  <c r="G257" i="16"/>
  <c r="F257" i="16"/>
  <c r="L256" i="16"/>
  <c r="K256" i="16"/>
  <c r="J256" i="16"/>
  <c r="I256" i="16"/>
  <c r="H256" i="16"/>
  <c r="G256" i="16"/>
  <c r="F256" i="16"/>
  <c r="L255" i="16"/>
  <c r="K255" i="16"/>
  <c r="J255" i="16"/>
  <c r="I255" i="16"/>
  <c r="H255" i="16"/>
  <c r="G255" i="16"/>
  <c r="F255" i="16"/>
  <c r="L254" i="16"/>
  <c r="K254" i="16"/>
  <c r="J254" i="16"/>
  <c r="I254" i="16"/>
  <c r="H254" i="16"/>
  <c r="G254" i="16"/>
  <c r="F254" i="16"/>
  <c r="L253" i="16"/>
  <c r="K253" i="16"/>
  <c r="J253" i="16"/>
  <c r="I253" i="16"/>
  <c r="H253" i="16"/>
  <c r="G253" i="16"/>
  <c r="F253" i="16"/>
  <c r="L252" i="16"/>
  <c r="K252" i="16"/>
  <c r="J252" i="16"/>
  <c r="I252" i="16"/>
  <c r="H252" i="16"/>
  <c r="G252" i="16"/>
  <c r="F252" i="16"/>
  <c r="L251" i="16"/>
  <c r="K251" i="16"/>
  <c r="J251" i="16"/>
  <c r="I251" i="16"/>
  <c r="H251" i="16"/>
  <c r="G251" i="16"/>
  <c r="F251" i="16"/>
  <c r="L250" i="16"/>
  <c r="K250" i="16"/>
  <c r="J250" i="16"/>
  <c r="I250" i="16"/>
  <c r="H250" i="16"/>
  <c r="G250" i="16"/>
  <c r="F250" i="16"/>
  <c r="E248" i="16"/>
  <c r="L247" i="16"/>
  <c r="K247" i="16"/>
  <c r="J247" i="16"/>
  <c r="I247" i="16"/>
  <c r="H247" i="16"/>
  <c r="G247" i="16"/>
  <c r="F247" i="16"/>
  <c r="L246" i="16"/>
  <c r="K246" i="16"/>
  <c r="J246" i="16"/>
  <c r="I246" i="16"/>
  <c r="H246" i="16"/>
  <c r="G246" i="16"/>
  <c r="F246" i="16"/>
  <c r="L245" i="16"/>
  <c r="K245" i="16"/>
  <c r="J245" i="16"/>
  <c r="I245" i="16"/>
  <c r="H245" i="16"/>
  <c r="G245" i="16"/>
  <c r="F245" i="16"/>
  <c r="L244" i="16"/>
  <c r="K244" i="16"/>
  <c r="J244" i="16"/>
  <c r="I244" i="16"/>
  <c r="H244" i="16"/>
  <c r="G244" i="16"/>
  <c r="F244" i="16"/>
  <c r="L243" i="16"/>
  <c r="K243" i="16"/>
  <c r="J243" i="16"/>
  <c r="I243" i="16"/>
  <c r="H243" i="16"/>
  <c r="G243" i="16"/>
  <c r="F243" i="16"/>
  <c r="L242" i="16"/>
  <c r="K242" i="16"/>
  <c r="J242" i="16"/>
  <c r="I242" i="16"/>
  <c r="H242" i="16"/>
  <c r="G242" i="16"/>
  <c r="F242" i="16"/>
  <c r="L241" i="16"/>
  <c r="K241" i="16"/>
  <c r="J241" i="16"/>
  <c r="I241" i="16"/>
  <c r="H241" i="16"/>
  <c r="G241" i="16"/>
  <c r="F241" i="16"/>
  <c r="L240" i="16"/>
  <c r="K240" i="16"/>
  <c r="J240" i="16"/>
  <c r="I240" i="16"/>
  <c r="H240" i="16"/>
  <c r="G240" i="16"/>
  <c r="F240" i="16"/>
  <c r="L239" i="16"/>
  <c r="K239" i="16"/>
  <c r="J239" i="16"/>
  <c r="I239" i="16"/>
  <c r="H239" i="16"/>
  <c r="G239" i="16"/>
  <c r="F239" i="16"/>
  <c r="L238" i="16"/>
  <c r="K238" i="16"/>
  <c r="J238" i="16"/>
  <c r="I238" i="16"/>
  <c r="H238" i="16"/>
  <c r="G238" i="16"/>
  <c r="F238" i="16"/>
  <c r="L237" i="16"/>
  <c r="L248" i="16" s="1"/>
  <c r="K237" i="16"/>
  <c r="J237" i="16"/>
  <c r="I237" i="16"/>
  <c r="H237" i="16"/>
  <c r="H248" i="16" s="1"/>
  <c r="G237" i="16"/>
  <c r="F237" i="16"/>
  <c r="E236" i="16"/>
  <c r="E249" i="16" s="1"/>
  <c r="L235" i="16"/>
  <c r="K235" i="16"/>
  <c r="J235" i="16"/>
  <c r="I235" i="16"/>
  <c r="H235" i="16"/>
  <c r="G235" i="16"/>
  <c r="F235" i="16"/>
  <c r="L234" i="16"/>
  <c r="K234" i="16"/>
  <c r="J234" i="16"/>
  <c r="I234" i="16"/>
  <c r="H234" i="16"/>
  <c r="G234" i="16"/>
  <c r="F234" i="16"/>
  <c r="L233" i="16"/>
  <c r="K233" i="16"/>
  <c r="J233" i="16"/>
  <c r="I233" i="16"/>
  <c r="H233" i="16"/>
  <c r="G233" i="16"/>
  <c r="F233" i="16"/>
  <c r="L232" i="16"/>
  <c r="K232" i="16"/>
  <c r="J232" i="16"/>
  <c r="I232" i="16"/>
  <c r="H232" i="16"/>
  <c r="G232" i="16"/>
  <c r="F232" i="16"/>
  <c r="L231" i="16"/>
  <c r="K231" i="16"/>
  <c r="J231" i="16"/>
  <c r="I231" i="16"/>
  <c r="H231" i="16"/>
  <c r="G231" i="16"/>
  <c r="F231" i="16"/>
  <c r="L230" i="16"/>
  <c r="K230" i="16"/>
  <c r="J230" i="16"/>
  <c r="I230" i="16"/>
  <c r="H230" i="16"/>
  <c r="G230" i="16"/>
  <c r="F230" i="16"/>
  <c r="L229" i="16"/>
  <c r="K229" i="16"/>
  <c r="J229" i="16"/>
  <c r="I229" i="16"/>
  <c r="H229" i="16"/>
  <c r="G229" i="16"/>
  <c r="F229" i="16"/>
  <c r="L228" i="16"/>
  <c r="K228" i="16"/>
  <c r="J228" i="16"/>
  <c r="I228" i="16"/>
  <c r="H228" i="16"/>
  <c r="G228" i="16"/>
  <c r="F228" i="16"/>
  <c r="L227" i="16"/>
  <c r="K227" i="16"/>
  <c r="J227" i="16"/>
  <c r="I227" i="16"/>
  <c r="H227" i="16"/>
  <c r="G227" i="16"/>
  <c r="F227" i="16"/>
  <c r="L226" i="16"/>
  <c r="K226" i="16"/>
  <c r="J226" i="16"/>
  <c r="I226" i="16"/>
  <c r="H226" i="16"/>
  <c r="G226" i="16"/>
  <c r="F226" i="16"/>
  <c r="L225" i="16"/>
  <c r="K225" i="16"/>
  <c r="K236" i="16" s="1"/>
  <c r="J225" i="16"/>
  <c r="I225" i="16"/>
  <c r="H225" i="16"/>
  <c r="G225" i="16"/>
  <c r="F225" i="16"/>
  <c r="L224" i="16"/>
  <c r="K224" i="16"/>
  <c r="J224" i="16"/>
  <c r="I224" i="16"/>
  <c r="I236" i="16" s="1"/>
  <c r="H224" i="16"/>
  <c r="G224" i="16"/>
  <c r="F224" i="16"/>
  <c r="E223" i="16"/>
  <c r="E222" i="16"/>
  <c r="L221" i="16"/>
  <c r="K221" i="16"/>
  <c r="J221" i="16"/>
  <c r="I221" i="16"/>
  <c r="H221" i="16"/>
  <c r="G221" i="16"/>
  <c r="F221" i="16"/>
  <c r="L220" i="16"/>
  <c r="K220" i="16"/>
  <c r="J220" i="16"/>
  <c r="I220" i="16"/>
  <c r="H220" i="16"/>
  <c r="G220" i="16"/>
  <c r="F220" i="16"/>
  <c r="L219" i="16"/>
  <c r="K219" i="16"/>
  <c r="J219" i="16"/>
  <c r="I219" i="16"/>
  <c r="H219" i="16"/>
  <c r="G219" i="16"/>
  <c r="F219" i="16"/>
  <c r="L218" i="16"/>
  <c r="K218" i="16"/>
  <c r="J218" i="16"/>
  <c r="I218" i="16"/>
  <c r="H218" i="16"/>
  <c r="G218" i="16"/>
  <c r="F218" i="16"/>
  <c r="L217" i="16"/>
  <c r="K217" i="16"/>
  <c r="J217" i="16"/>
  <c r="I217" i="16"/>
  <c r="H217" i="16"/>
  <c r="G217" i="16"/>
  <c r="F217" i="16"/>
  <c r="L216" i="16"/>
  <c r="K216" i="16"/>
  <c r="J216" i="16"/>
  <c r="I216" i="16"/>
  <c r="H216" i="16"/>
  <c r="G216" i="16"/>
  <c r="F216" i="16"/>
  <c r="L215" i="16"/>
  <c r="K215" i="16"/>
  <c r="J215" i="16"/>
  <c r="I215" i="16"/>
  <c r="H215" i="16"/>
  <c r="G215" i="16"/>
  <c r="F215" i="16"/>
  <c r="L214" i="16"/>
  <c r="K214" i="16"/>
  <c r="J214" i="16"/>
  <c r="J222" i="16" s="1"/>
  <c r="I214" i="16"/>
  <c r="H214" i="16"/>
  <c r="G214" i="16"/>
  <c r="F214" i="16"/>
  <c r="L213" i="16"/>
  <c r="L222" i="16" s="1"/>
  <c r="K213" i="16"/>
  <c r="K222" i="16" s="1"/>
  <c r="J213" i="16"/>
  <c r="I213" i="16"/>
  <c r="H213" i="16"/>
  <c r="H222" i="16" s="1"/>
  <c r="G213" i="16"/>
  <c r="F213" i="16"/>
  <c r="E212" i="16"/>
  <c r="E211" i="16"/>
  <c r="L210" i="16"/>
  <c r="K210" i="16"/>
  <c r="J210" i="16"/>
  <c r="I210" i="16"/>
  <c r="H210" i="16"/>
  <c r="G210" i="16"/>
  <c r="F210" i="16"/>
  <c r="L209" i="16"/>
  <c r="K209" i="16"/>
  <c r="J209" i="16"/>
  <c r="I209" i="16"/>
  <c r="H209" i="16"/>
  <c r="G209" i="16"/>
  <c r="F209" i="16"/>
  <c r="L208" i="16"/>
  <c r="K208" i="16"/>
  <c r="K212" i="16" s="1"/>
  <c r="J208" i="16"/>
  <c r="I208" i="16"/>
  <c r="H208" i="16"/>
  <c r="G208" i="16"/>
  <c r="F208" i="16"/>
  <c r="L207" i="16"/>
  <c r="K207" i="16"/>
  <c r="J207" i="16"/>
  <c r="I207" i="16"/>
  <c r="H207" i="16"/>
  <c r="G207" i="16"/>
  <c r="F207" i="16"/>
  <c r="L206" i="16"/>
  <c r="K206" i="16"/>
  <c r="J206" i="16"/>
  <c r="I206" i="16"/>
  <c r="H206" i="16"/>
  <c r="H212" i="16" s="1"/>
  <c r="G206" i="16"/>
  <c r="F206" i="16"/>
  <c r="E205" i="16"/>
  <c r="E204" i="16"/>
  <c r="L203" i="16"/>
  <c r="K203" i="16"/>
  <c r="J203" i="16"/>
  <c r="I203" i="16"/>
  <c r="H203" i="16"/>
  <c r="G203" i="16"/>
  <c r="F203" i="16"/>
  <c r="L202" i="16"/>
  <c r="K202" i="16"/>
  <c r="J202" i="16"/>
  <c r="I202" i="16"/>
  <c r="H202" i="16"/>
  <c r="G202" i="16"/>
  <c r="F202" i="16"/>
  <c r="L201" i="16"/>
  <c r="K201" i="16"/>
  <c r="J201" i="16"/>
  <c r="I201" i="16"/>
  <c r="H201" i="16"/>
  <c r="G201" i="16"/>
  <c r="F201" i="16"/>
  <c r="L200" i="16"/>
  <c r="K200" i="16"/>
  <c r="J200" i="16"/>
  <c r="I200" i="16"/>
  <c r="H200" i="16"/>
  <c r="G200" i="16"/>
  <c r="F200" i="16"/>
  <c r="L199" i="16"/>
  <c r="K199" i="16"/>
  <c r="J199" i="16"/>
  <c r="I199" i="16"/>
  <c r="H199" i="16"/>
  <c r="G199" i="16"/>
  <c r="F199" i="16"/>
  <c r="E197" i="16"/>
  <c r="L196" i="16"/>
  <c r="K196" i="16"/>
  <c r="J196" i="16"/>
  <c r="I196" i="16"/>
  <c r="H196" i="16"/>
  <c r="G196" i="16"/>
  <c r="F196" i="16"/>
  <c r="L195" i="16"/>
  <c r="K195" i="16"/>
  <c r="J195" i="16"/>
  <c r="I195" i="16"/>
  <c r="H195" i="16"/>
  <c r="G195" i="16"/>
  <c r="F195" i="16"/>
  <c r="L194" i="16"/>
  <c r="K194" i="16"/>
  <c r="J194" i="16"/>
  <c r="I194" i="16"/>
  <c r="H194" i="16"/>
  <c r="H197" i="16" s="1"/>
  <c r="G194" i="16"/>
  <c r="F194" i="16"/>
  <c r="L193" i="16"/>
  <c r="L197" i="16" s="1"/>
  <c r="K193" i="16"/>
  <c r="K197" i="16" s="1"/>
  <c r="J193" i="16"/>
  <c r="I193" i="16"/>
  <c r="H193" i="16"/>
  <c r="G193" i="16"/>
  <c r="F193" i="16"/>
  <c r="E192" i="16"/>
  <c r="E198" i="16" s="1"/>
  <c r="L191" i="16"/>
  <c r="K191" i="16"/>
  <c r="J191" i="16"/>
  <c r="I191" i="16"/>
  <c r="H191" i="16"/>
  <c r="G191" i="16"/>
  <c r="F191" i="16"/>
  <c r="L190" i="16"/>
  <c r="K190" i="16"/>
  <c r="J190" i="16"/>
  <c r="I190" i="16"/>
  <c r="H190" i="16"/>
  <c r="G190" i="16"/>
  <c r="F190" i="16"/>
  <c r="L189" i="16"/>
  <c r="K189" i="16"/>
  <c r="J189" i="16"/>
  <c r="I189" i="16"/>
  <c r="H189" i="16"/>
  <c r="G189" i="16"/>
  <c r="F189" i="16"/>
  <c r="L188" i="16"/>
  <c r="K188" i="16"/>
  <c r="J188" i="16"/>
  <c r="I188" i="16"/>
  <c r="H188" i="16"/>
  <c r="G188" i="16"/>
  <c r="F188" i="16"/>
  <c r="L187" i="16"/>
  <c r="K187" i="16"/>
  <c r="J187" i="16"/>
  <c r="I187" i="16"/>
  <c r="H187" i="16"/>
  <c r="G187" i="16"/>
  <c r="F187" i="16"/>
  <c r="L186" i="16"/>
  <c r="K186" i="16"/>
  <c r="J186" i="16"/>
  <c r="J192" i="16" s="1"/>
  <c r="I186" i="16"/>
  <c r="H186" i="16"/>
  <c r="G186" i="16"/>
  <c r="F186" i="16"/>
  <c r="L185" i="16"/>
  <c r="K185" i="16"/>
  <c r="J185" i="16"/>
  <c r="I185" i="16"/>
  <c r="H185" i="16"/>
  <c r="G185" i="16"/>
  <c r="F185" i="16"/>
  <c r="L184" i="16"/>
  <c r="K184" i="16"/>
  <c r="J184" i="16"/>
  <c r="I184" i="16"/>
  <c r="H184" i="16"/>
  <c r="G184" i="16"/>
  <c r="F184" i="16"/>
  <c r="E183" i="16"/>
  <c r="E182" i="16"/>
  <c r="L181" i="16"/>
  <c r="K181" i="16"/>
  <c r="J181" i="16"/>
  <c r="I181" i="16"/>
  <c r="H181" i="16"/>
  <c r="G181" i="16"/>
  <c r="F181" i="16"/>
  <c r="L180" i="16"/>
  <c r="K180" i="16"/>
  <c r="J180" i="16"/>
  <c r="I180" i="16"/>
  <c r="H180" i="16"/>
  <c r="G180" i="16"/>
  <c r="F180" i="16"/>
  <c r="L179" i="16"/>
  <c r="K179" i="16"/>
  <c r="J179" i="16"/>
  <c r="I179" i="16"/>
  <c r="H179" i="16"/>
  <c r="G179" i="16"/>
  <c r="F179" i="16"/>
  <c r="L178" i="16"/>
  <c r="L183" i="16" s="1"/>
  <c r="K178" i="16"/>
  <c r="J178" i="16"/>
  <c r="I178" i="16"/>
  <c r="H178" i="16"/>
  <c r="G178" i="16"/>
  <c r="F178" i="16"/>
  <c r="L177" i="16"/>
  <c r="K177" i="16"/>
  <c r="J177" i="16"/>
  <c r="I177" i="16"/>
  <c r="H177" i="16"/>
  <c r="G177" i="16"/>
  <c r="F177" i="16"/>
  <c r="L176" i="16"/>
  <c r="K176" i="16"/>
  <c r="K183" i="16" s="1"/>
  <c r="J176" i="16"/>
  <c r="J183" i="16" s="1"/>
  <c r="I176" i="16"/>
  <c r="H176" i="16"/>
  <c r="G176" i="16"/>
  <c r="F176" i="16"/>
  <c r="E175" i="16"/>
  <c r="E174" i="16"/>
  <c r="L173" i="16"/>
  <c r="K173" i="16"/>
  <c r="J173" i="16"/>
  <c r="I173" i="16"/>
  <c r="H173" i="16"/>
  <c r="G173" i="16"/>
  <c r="F173" i="16"/>
  <c r="L172" i="16"/>
  <c r="K172" i="16"/>
  <c r="J172" i="16"/>
  <c r="I172" i="16"/>
  <c r="H172" i="16"/>
  <c r="G172" i="16"/>
  <c r="F172" i="16"/>
  <c r="L171" i="16"/>
  <c r="K171" i="16"/>
  <c r="J171" i="16"/>
  <c r="I171" i="16"/>
  <c r="H171" i="16"/>
  <c r="H174" i="16" s="1"/>
  <c r="G171" i="16"/>
  <c r="F171" i="16"/>
  <c r="L170" i="16"/>
  <c r="L174" i="16" s="1"/>
  <c r="K170" i="16"/>
  <c r="K174" i="16" s="1"/>
  <c r="J170" i="16"/>
  <c r="I170" i="16"/>
  <c r="H170" i="16"/>
  <c r="G170" i="16"/>
  <c r="F170" i="16"/>
  <c r="L169" i="16"/>
  <c r="K169" i="16"/>
  <c r="J169" i="16"/>
  <c r="J175" i="16" s="1"/>
  <c r="I169" i="16"/>
  <c r="H169" i="16"/>
  <c r="G169" i="16"/>
  <c r="F169" i="16"/>
  <c r="E168" i="16"/>
  <c r="E167" i="16"/>
  <c r="L166" i="16"/>
  <c r="K166" i="16"/>
  <c r="J166" i="16"/>
  <c r="I166" i="16"/>
  <c r="H166" i="16"/>
  <c r="G166" i="16"/>
  <c r="F166" i="16"/>
  <c r="L165" i="16"/>
  <c r="K165" i="16"/>
  <c r="J165" i="16"/>
  <c r="I165" i="16"/>
  <c r="H165" i="16"/>
  <c r="G165" i="16"/>
  <c r="F165" i="16"/>
  <c r="L164" i="16"/>
  <c r="K164" i="16"/>
  <c r="J164" i="16"/>
  <c r="I164" i="16"/>
  <c r="H164" i="16"/>
  <c r="G164" i="16"/>
  <c r="F164" i="16"/>
  <c r="L163" i="16"/>
  <c r="K163" i="16"/>
  <c r="J163" i="16"/>
  <c r="I163" i="16"/>
  <c r="H163" i="16"/>
  <c r="G163" i="16"/>
  <c r="F163" i="16"/>
  <c r="L162" i="16"/>
  <c r="K162" i="16"/>
  <c r="J162" i="16"/>
  <c r="I162" i="16"/>
  <c r="H162" i="16"/>
  <c r="G162" i="16"/>
  <c r="F162" i="16"/>
  <c r="L161" i="16"/>
  <c r="K161" i="16"/>
  <c r="J161" i="16"/>
  <c r="I161" i="16"/>
  <c r="H161" i="16"/>
  <c r="G161" i="16"/>
  <c r="F161" i="16"/>
  <c r="E159" i="16"/>
  <c r="L158" i="16"/>
  <c r="K158" i="16"/>
  <c r="J158" i="16"/>
  <c r="I158" i="16"/>
  <c r="H158" i="16"/>
  <c r="G158" i="16"/>
  <c r="F158" i="16"/>
  <c r="L157" i="16"/>
  <c r="L159" i="16" s="1"/>
  <c r="K157" i="16"/>
  <c r="J157" i="16"/>
  <c r="I157" i="16"/>
  <c r="H157" i="16"/>
  <c r="H159" i="16" s="1"/>
  <c r="G157" i="16"/>
  <c r="F157" i="16"/>
  <c r="E156" i="16"/>
  <c r="E160" i="16" s="1"/>
  <c r="L155" i="16"/>
  <c r="K155" i="16"/>
  <c r="J155" i="16"/>
  <c r="I155" i="16"/>
  <c r="H155" i="16"/>
  <c r="G155" i="16"/>
  <c r="F155" i="16"/>
  <c r="L154" i="16"/>
  <c r="K154" i="16"/>
  <c r="J154" i="16"/>
  <c r="I154" i="16"/>
  <c r="H154" i="16"/>
  <c r="G154" i="16"/>
  <c r="F154" i="16"/>
  <c r="L153" i="16"/>
  <c r="K153" i="16"/>
  <c r="J153" i="16"/>
  <c r="I153" i="16"/>
  <c r="H153" i="16"/>
  <c r="G153" i="16"/>
  <c r="F153" i="16"/>
  <c r="L152" i="16"/>
  <c r="L156" i="16" s="1"/>
  <c r="K152" i="16"/>
  <c r="J152" i="16"/>
  <c r="I152" i="16"/>
  <c r="H152" i="16"/>
  <c r="G152" i="16"/>
  <c r="F152" i="16"/>
  <c r="L151" i="16"/>
  <c r="K151" i="16"/>
  <c r="J151" i="16"/>
  <c r="I151" i="16"/>
  <c r="H151" i="16"/>
  <c r="G151" i="16"/>
  <c r="F151" i="16"/>
  <c r="E149" i="16"/>
  <c r="E148" i="16"/>
  <c r="L147" i="16"/>
  <c r="K147" i="16"/>
  <c r="J147" i="16"/>
  <c r="I147" i="16"/>
  <c r="H147" i="16"/>
  <c r="G147" i="16"/>
  <c r="F147" i="16"/>
  <c r="L146" i="16"/>
  <c r="K146" i="16"/>
  <c r="J146" i="16"/>
  <c r="I146" i="16"/>
  <c r="H146" i="16"/>
  <c r="G146" i="16"/>
  <c r="F146" i="16"/>
  <c r="L145" i="16"/>
  <c r="K145" i="16"/>
  <c r="J145" i="16"/>
  <c r="I145" i="16"/>
  <c r="H145" i="16"/>
  <c r="G145" i="16"/>
  <c r="F145" i="16"/>
  <c r="L144" i="16"/>
  <c r="K144" i="16"/>
  <c r="J144" i="16"/>
  <c r="I144" i="16"/>
  <c r="H144" i="16"/>
  <c r="G144" i="16"/>
  <c r="F144" i="16"/>
  <c r="L143" i="16"/>
  <c r="K143" i="16"/>
  <c r="J143" i="16"/>
  <c r="I143" i="16"/>
  <c r="H143" i="16"/>
  <c r="G143" i="16"/>
  <c r="F143" i="16"/>
  <c r="E142" i="16"/>
  <c r="L141" i="16"/>
  <c r="K141" i="16"/>
  <c r="J141" i="16"/>
  <c r="I141" i="16"/>
  <c r="H141" i="16"/>
  <c r="G141" i="16"/>
  <c r="F141" i="16"/>
  <c r="L140" i="16"/>
  <c r="K140" i="16"/>
  <c r="J140" i="16"/>
  <c r="I140" i="16"/>
  <c r="H140" i="16"/>
  <c r="G140" i="16"/>
  <c r="F140" i="16"/>
  <c r="L139" i="16"/>
  <c r="K139" i="16"/>
  <c r="J139" i="16"/>
  <c r="I139" i="16"/>
  <c r="H139" i="16"/>
  <c r="G139" i="16"/>
  <c r="F139" i="16"/>
  <c r="L138" i="16"/>
  <c r="K138" i="16"/>
  <c r="J138" i="16"/>
  <c r="I138" i="16"/>
  <c r="H138" i="16"/>
  <c r="G138" i="16"/>
  <c r="F138" i="16"/>
  <c r="L137" i="16"/>
  <c r="K137" i="16"/>
  <c r="J137" i="16"/>
  <c r="I137" i="16"/>
  <c r="H137" i="16"/>
  <c r="G137" i="16"/>
  <c r="F137" i="16"/>
  <c r="L136" i="16"/>
  <c r="K136" i="16"/>
  <c r="J136" i="16"/>
  <c r="I136" i="16"/>
  <c r="H136" i="16"/>
  <c r="G136" i="16"/>
  <c r="F136" i="16"/>
  <c r="L135" i="16"/>
  <c r="K135" i="16"/>
  <c r="J135" i="16"/>
  <c r="I135" i="16"/>
  <c r="H135" i="16"/>
  <c r="G135" i="16"/>
  <c r="F135" i="16"/>
  <c r="L134" i="16"/>
  <c r="K134" i="16"/>
  <c r="J134" i="16"/>
  <c r="I134" i="16"/>
  <c r="H134" i="16"/>
  <c r="G134" i="16"/>
  <c r="F134" i="16"/>
  <c r="L133" i="16"/>
  <c r="L142" i="16" s="1"/>
  <c r="K133" i="16"/>
  <c r="K142" i="16" s="1"/>
  <c r="J133" i="16"/>
  <c r="I133" i="16"/>
  <c r="H133" i="16"/>
  <c r="H142" i="16" s="1"/>
  <c r="G133" i="16"/>
  <c r="F133" i="16"/>
  <c r="E132" i="16"/>
  <c r="E131" i="16"/>
  <c r="L130" i="16"/>
  <c r="K130" i="16"/>
  <c r="J130" i="16"/>
  <c r="I130" i="16"/>
  <c r="H130" i="16"/>
  <c r="G130" i="16"/>
  <c r="F130" i="16"/>
  <c r="L129" i="16"/>
  <c r="K129" i="16"/>
  <c r="J129" i="16"/>
  <c r="I129" i="16"/>
  <c r="H129" i="16"/>
  <c r="G129" i="16"/>
  <c r="F129" i="16"/>
  <c r="L128" i="16"/>
  <c r="K128" i="16"/>
  <c r="J128" i="16"/>
  <c r="I128" i="16"/>
  <c r="H128" i="16"/>
  <c r="G128" i="16"/>
  <c r="F128" i="16"/>
  <c r="L127" i="16"/>
  <c r="K127" i="16"/>
  <c r="J127" i="16"/>
  <c r="I127" i="16"/>
  <c r="H127" i="16"/>
  <c r="G127" i="16"/>
  <c r="F127" i="16"/>
  <c r="E126" i="16"/>
  <c r="E125" i="16"/>
  <c r="L124" i="16"/>
  <c r="K124" i="16"/>
  <c r="J124" i="16"/>
  <c r="I124" i="16"/>
  <c r="H124" i="16"/>
  <c r="G124" i="16"/>
  <c r="F124" i="16"/>
  <c r="L123" i="16"/>
  <c r="K123" i="16"/>
  <c r="J123" i="16"/>
  <c r="J125" i="16" s="1"/>
  <c r="I123" i="16"/>
  <c r="H123" i="16"/>
  <c r="G123" i="16"/>
  <c r="F123" i="16"/>
  <c r="L122" i="16"/>
  <c r="K122" i="16"/>
  <c r="J122" i="16"/>
  <c r="I122" i="16"/>
  <c r="H122" i="16"/>
  <c r="G122" i="16"/>
  <c r="F122" i="16"/>
  <c r="L121" i="16"/>
  <c r="L125" i="16" s="1"/>
  <c r="K121" i="16"/>
  <c r="J121" i="16"/>
  <c r="I121" i="16"/>
  <c r="H121" i="16"/>
  <c r="H125" i="16" s="1"/>
  <c r="G121" i="16"/>
  <c r="F121" i="16"/>
  <c r="E119" i="16"/>
  <c r="L118" i="16"/>
  <c r="K118" i="16"/>
  <c r="J118" i="16"/>
  <c r="I118" i="16"/>
  <c r="H118" i="16"/>
  <c r="G118" i="16"/>
  <c r="F118" i="16"/>
  <c r="L117" i="16"/>
  <c r="K117" i="16"/>
  <c r="J117" i="16"/>
  <c r="I117" i="16"/>
  <c r="H117" i="16"/>
  <c r="G117" i="16"/>
  <c r="F117" i="16"/>
  <c r="L116" i="16"/>
  <c r="K116" i="16"/>
  <c r="J116" i="16"/>
  <c r="I116" i="16"/>
  <c r="H116" i="16"/>
  <c r="G116" i="16"/>
  <c r="F116" i="16"/>
  <c r="L115" i="16"/>
  <c r="K115" i="16"/>
  <c r="J115" i="16"/>
  <c r="I115" i="16"/>
  <c r="H115" i="16"/>
  <c r="G115" i="16"/>
  <c r="F115" i="16"/>
  <c r="L114" i="16"/>
  <c r="K114" i="16"/>
  <c r="J114" i="16"/>
  <c r="I114" i="16"/>
  <c r="I119" i="16" s="1"/>
  <c r="H114" i="16"/>
  <c r="G114" i="16"/>
  <c r="F114" i="16"/>
  <c r="E113" i="16"/>
  <c r="L112" i="16"/>
  <c r="K112" i="16"/>
  <c r="J112" i="16"/>
  <c r="I112" i="16"/>
  <c r="H112" i="16"/>
  <c r="G112" i="16"/>
  <c r="F112" i="16"/>
  <c r="L111" i="16"/>
  <c r="K111" i="16"/>
  <c r="J111" i="16"/>
  <c r="I111" i="16"/>
  <c r="H111" i="16"/>
  <c r="G111" i="16"/>
  <c r="F111" i="16"/>
  <c r="L110" i="16"/>
  <c r="K110" i="16"/>
  <c r="J110" i="16"/>
  <c r="I110" i="16"/>
  <c r="H110" i="16"/>
  <c r="G110" i="16"/>
  <c r="F110" i="16"/>
  <c r="L109" i="16"/>
  <c r="K109" i="16"/>
  <c r="J109" i="16"/>
  <c r="I109" i="16"/>
  <c r="H109" i="16"/>
  <c r="G109" i="16"/>
  <c r="F109" i="16"/>
  <c r="L108" i="16"/>
  <c r="K108" i="16"/>
  <c r="J108" i="16"/>
  <c r="I108" i="16"/>
  <c r="H108" i="16"/>
  <c r="G108" i="16"/>
  <c r="F108" i="16"/>
  <c r="L107" i="16"/>
  <c r="K107" i="16"/>
  <c r="J107" i="16"/>
  <c r="I107" i="16"/>
  <c r="H107" i="16"/>
  <c r="G107" i="16"/>
  <c r="F107" i="16"/>
  <c r="L106" i="16"/>
  <c r="K106" i="16"/>
  <c r="J106" i="16"/>
  <c r="I106" i="16"/>
  <c r="H106" i="16"/>
  <c r="G106" i="16"/>
  <c r="F106" i="16"/>
  <c r="L105" i="16"/>
  <c r="K105" i="16"/>
  <c r="J105" i="16"/>
  <c r="J113" i="16" s="1"/>
  <c r="I105" i="16"/>
  <c r="H105" i="16"/>
  <c r="G105" i="16"/>
  <c r="F105" i="16"/>
  <c r="L104" i="16"/>
  <c r="K104" i="16"/>
  <c r="J104" i="16"/>
  <c r="I104" i="16"/>
  <c r="H104" i="16"/>
  <c r="G104" i="16"/>
  <c r="F104" i="16"/>
  <c r="L103" i="16"/>
  <c r="K103" i="16"/>
  <c r="J103" i="16"/>
  <c r="I103" i="16"/>
  <c r="H103" i="16"/>
  <c r="G103" i="16"/>
  <c r="F103" i="16"/>
  <c r="E100" i="16"/>
  <c r="L99" i="16"/>
  <c r="L100" i="16" s="1"/>
  <c r="K99" i="16"/>
  <c r="K100" i="16" s="1"/>
  <c r="J99" i="16"/>
  <c r="J100" i="16" s="1"/>
  <c r="I99" i="16"/>
  <c r="I100" i="16" s="1"/>
  <c r="H99" i="16"/>
  <c r="H100" i="16" s="1"/>
  <c r="G99" i="16"/>
  <c r="F99" i="16"/>
  <c r="E98" i="16"/>
  <c r="E101" i="16" s="1"/>
  <c r="L97" i="16"/>
  <c r="K97" i="16"/>
  <c r="J97" i="16"/>
  <c r="I97" i="16"/>
  <c r="H97" i="16"/>
  <c r="G97" i="16"/>
  <c r="F97" i="16"/>
  <c r="L96" i="16"/>
  <c r="K96" i="16"/>
  <c r="J96" i="16"/>
  <c r="I96" i="16"/>
  <c r="H96" i="16"/>
  <c r="G96" i="16"/>
  <c r="F96" i="16"/>
  <c r="L95" i="16"/>
  <c r="K95" i="16"/>
  <c r="J95" i="16"/>
  <c r="I95" i="16"/>
  <c r="H95" i="16"/>
  <c r="G95" i="16"/>
  <c r="F95" i="16"/>
  <c r="L94" i="16"/>
  <c r="K94" i="16"/>
  <c r="J94" i="16"/>
  <c r="I94" i="16"/>
  <c r="H94" i="16"/>
  <c r="G94" i="16"/>
  <c r="F94" i="16"/>
  <c r="E92" i="16"/>
  <c r="L91" i="16"/>
  <c r="K91" i="16"/>
  <c r="J91" i="16"/>
  <c r="I91" i="16"/>
  <c r="H91" i="16"/>
  <c r="G91" i="16"/>
  <c r="F91" i="16"/>
  <c r="L90" i="16"/>
  <c r="K90" i="16"/>
  <c r="J90" i="16"/>
  <c r="I90" i="16"/>
  <c r="H90" i="16"/>
  <c r="G90" i="16"/>
  <c r="F90" i="16"/>
  <c r="L89" i="16"/>
  <c r="L92" i="16" s="1"/>
  <c r="K89" i="16"/>
  <c r="J89" i="16"/>
  <c r="I89" i="16"/>
  <c r="H89" i="16"/>
  <c r="G89" i="16"/>
  <c r="F89" i="16"/>
  <c r="L88" i="16"/>
  <c r="K88" i="16"/>
  <c r="J88" i="16"/>
  <c r="I88" i="16"/>
  <c r="I92" i="16" s="1"/>
  <c r="H88" i="16"/>
  <c r="G88" i="16"/>
  <c r="F88" i="16"/>
  <c r="E87" i="16"/>
  <c r="L86" i="16"/>
  <c r="K86" i="16"/>
  <c r="J86" i="16"/>
  <c r="I86" i="16"/>
  <c r="H86" i="16"/>
  <c r="G86" i="16"/>
  <c r="F86" i="16"/>
  <c r="L85" i="16"/>
  <c r="K85" i="16"/>
  <c r="J85" i="16"/>
  <c r="I85" i="16"/>
  <c r="H85" i="16"/>
  <c r="G85" i="16"/>
  <c r="F85" i="16"/>
  <c r="L84" i="16"/>
  <c r="K84" i="16"/>
  <c r="J84" i="16"/>
  <c r="I84" i="16"/>
  <c r="H84" i="16"/>
  <c r="G84" i="16"/>
  <c r="F84" i="16"/>
  <c r="L83" i="16"/>
  <c r="K83" i="16"/>
  <c r="J83" i="16"/>
  <c r="I83" i="16"/>
  <c r="H83" i="16"/>
  <c r="G83" i="16"/>
  <c r="F83" i="16"/>
  <c r="L82" i="16"/>
  <c r="K82" i="16"/>
  <c r="J82" i="16"/>
  <c r="I82" i="16"/>
  <c r="H82" i="16"/>
  <c r="G82" i="16"/>
  <c r="F82" i="16"/>
  <c r="L81" i="16"/>
  <c r="K81" i="16"/>
  <c r="J81" i="16"/>
  <c r="I81" i="16"/>
  <c r="H81" i="16"/>
  <c r="G81" i="16"/>
  <c r="F81" i="16"/>
  <c r="L80" i="16"/>
  <c r="K80" i="16"/>
  <c r="J80" i="16"/>
  <c r="I80" i="16"/>
  <c r="H80" i="16"/>
  <c r="G80" i="16"/>
  <c r="F80" i="16"/>
  <c r="L79" i="16"/>
  <c r="K79" i="16"/>
  <c r="J79" i="16"/>
  <c r="I79" i="16"/>
  <c r="H79" i="16"/>
  <c r="G79" i="16"/>
  <c r="F79" i="16"/>
  <c r="E78" i="16"/>
  <c r="L77" i="16"/>
  <c r="K77" i="16"/>
  <c r="J77" i="16"/>
  <c r="I77" i="16"/>
  <c r="H77" i="16"/>
  <c r="G77" i="16"/>
  <c r="F77" i="16"/>
  <c r="L76" i="16"/>
  <c r="K76" i="16"/>
  <c r="J76" i="16"/>
  <c r="I76" i="16"/>
  <c r="H76" i="16"/>
  <c r="G76" i="16"/>
  <c r="F76" i="16"/>
  <c r="L75" i="16"/>
  <c r="K75" i="16"/>
  <c r="J75" i="16"/>
  <c r="I75" i="16"/>
  <c r="H75" i="16"/>
  <c r="G75" i="16"/>
  <c r="F75" i="16"/>
  <c r="L74" i="16"/>
  <c r="K74" i="16"/>
  <c r="K78" i="16" s="1"/>
  <c r="J74" i="16"/>
  <c r="I74" i="16"/>
  <c r="H74" i="16"/>
  <c r="G74" i="16"/>
  <c r="F74" i="16"/>
  <c r="L73" i="16"/>
  <c r="L78" i="16" s="1"/>
  <c r="K73" i="16"/>
  <c r="J73" i="16"/>
  <c r="I73" i="16"/>
  <c r="H73" i="16"/>
  <c r="G73" i="16"/>
  <c r="F73" i="16"/>
  <c r="E72" i="16"/>
  <c r="E71" i="16"/>
  <c r="L70" i="16"/>
  <c r="K70" i="16"/>
  <c r="J70" i="16"/>
  <c r="I70" i="16"/>
  <c r="H70" i="16"/>
  <c r="G70" i="16"/>
  <c r="F70" i="16"/>
  <c r="L69" i="16"/>
  <c r="K69" i="16"/>
  <c r="J69" i="16"/>
  <c r="I69" i="16"/>
  <c r="H69" i="16"/>
  <c r="G69" i="16"/>
  <c r="F69" i="16"/>
  <c r="L68" i="16"/>
  <c r="K68" i="16"/>
  <c r="J68" i="16"/>
  <c r="I68" i="16"/>
  <c r="H68" i="16"/>
  <c r="G68" i="16"/>
  <c r="F68" i="16"/>
  <c r="L67" i="16"/>
  <c r="K67" i="16"/>
  <c r="J67" i="16"/>
  <c r="I67" i="16"/>
  <c r="H67" i="16"/>
  <c r="G67" i="16"/>
  <c r="F67" i="16"/>
  <c r="L66" i="16"/>
  <c r="K66" i="16"/>
  <c r="J66" i="16"/>
  <c r="I66" i="16"/>
  <c r="H66" i="16"/>
  <c r="G66" i="16"/>
  <c r="F66" i="16"/>
  <c r="L65" i="16"/>
  <c r="L72" i="16" s="1"/>
  <c r="K65" i="16"/>
  <c r="J65" i="16"/>
  <c r="I65" i="16"/>
  <c r="H65" i="16"/>
  <c r="H72" i="16" s="1"/>
  <c r="G65" i="16"/>
  <c r="F65" i="16"/>
  <c r="L64" i="16"/>
  <c r="K64" i="16"/>
  <c r="K71" i="16" s="1"/>
  <c r="J64" i="16"/>
  <c r="I64" i="16"/>
  <c r="H64" i="16"/>
  <c r="G64" i="16"/>
  <c r="F64" i="16"/>
  <c r="L63" i="16"/>
  <c r="K63" i="16"/>
  <c r="J63" i="16"/>
  <c r="J71" i="16" s="1"/>
  <c r="I63" i="16"/>
  <c r="H63" i="16"/>
  <c r="G63" i="16"/>
  <c r="F63" i="16"/>
  <c r="L62" i="16"/>
  <c r="K62" i="16"/>
  <c r="J62" i="16"/>
  <c r="I62" i="16"/>
  <c r="I71" i="16" s="1"/>
  <c r="H62" i="16"/>
  <c r="G62" i="16"/>
  <c r="F62" i="16"/>
  <c r="E60" i="16"/>
  <c r="L59" i="16"/>
  <c r="K59" i="16"/>
  <c r="J59" i="16"/>
  <c r="I59" i="16"/>
  <c r="H59" i="16"/>
  <c r="G59" i="16"/>
  <c r="F59" i="16"/>
  <c r="L58" i="16"/>
  <c r="K58" i="16"/>
  <c r="J58" i="16"/>
  <c r="I58" i="16"/>
  <c r="H58" i="16"/>
  <c r="G58" i="16"/>
  <c r="F58" i="16"/>
  <c r="L57" i="16"/>
  <c r="K57" i="16"/>
  <c r="J57" i="16"/>
  <c r="I57" i="16"/>
  <c r="H57" i="16"/>
  <c r="G57" i="16"/>
  <c r="F57" i="16"/>
  <c r="L56" i="16"/>
  <c r="K56" i="16"/>
  <c r="J56" i="16"/>
  <c r="I56" i="16"/>
  <c r="H56" i="16"/>
  <c r="G56" i="16"/>
  <c r="F56" i="16"/>
  <c r="E55" i="16"/>
  <c r="E61" i="16" s="1"/>
  <c r="L54" i="16"/>
  <c r="K54" i="16"/>
  <c r="J54" i="16"/>
  <c r="I54" i="16"/>
  <c r="H54" i="16"/>
  <c r="G54" i="16"/>
  <c r="F54" i="16"/>
  <c r="L53" i="16"/>
  <c r="K53" i="16"/>
  <c r="J53" i="16"/>
  <c r="I53" i="16"/>
  <c r="H53" i="16"/>
  <c r="G53" i="16"/>
  <c r="F53" i="16"/>
  <c r="L52" i="16"/>
  <c r="K52" i="16"/>
  <c r="J52" i="16"/>
  <c r="I52" i="16"/>
  <c r="H52" i="16"/>
  <c r="G52" i="16"/>
  <c r="F52" i="16"/>
  <c r="L51" i="16"/>
  <c r="L55" i="16" s="1"/>
  <c r="K51" i="16"/>
  <c r="J51" i="16"/>
  <c r="I51" i="16"/>
  <c r="H51" i="16"/>
  <c r="G51" i="16"/>
  <c r="F51" i="16"/>
  <c r="E49" i="16"/>
  <c r="L48" i="16"/>
  <c r="L49" i="16" s="1"/>
  <c r="K48" i="16"/>
  <c r="K49" i="16" s="1"/>
  <c r="J48" i="16"/>
  <c r="J49" i="16" s="1"/>
  <c r="I48" i="16"/>
  <c r="I49" i="16" s="1"/>
  <c r="H48" i="16"/>
  <c r="H49" i="16" s="1"/>
  <c r="G48" i="16"/>
  <c r="F48" i="16"/>
  <c r="E47" i="16"/>
  <c r="E50" i="16" s="1"/>
  <c r="L46" i="16"/>
  <c r="K46" i="16"/>
  <c r="J46" i="16"/>
  <c r="I46" i="16"/>
  <c r="H46" i="16"/>
  <c r="G46" i="16"/>
  <c r="F46" i="16"/>
  <c r="L45" i="16"/>
  <c r="K45" i="16"/>
  <c r="J45" i="16"/>
  <c r="I45" i="16"/>
  <c r="H45" i="16"/>
  <c r="G45" i="16"/>
  <c r="F45" i="16"/>
  <c r="L44" i="16"/>
  <c r="L47" i="16" s="1"/>
  <c r="K44" i="16"/>
  <c r="J44" i="16"/>
  <c r="I44" i="16"/>
  <c r="H44" i="16"/>
  <c r="H47" i="16" s="1"/>
  <c r="G44" i="16"/>
  <c r="F44" i="16"/>
  <c r="L43" i="16"/>
  <c r="K43" i="16"/>
  <c r="J43" i="16"/>
  <c r="I43" i="16"/>
  <c r="H43" i="16"/>
  <c r="G43" i="16"/>
  <c r="F43" i="16"/>
  <c r="L42" i="16"/>
  <c r="K42" i="16"/>
  <c r="J42" i="16"/>
  <c r="J47" i="16" s="1"/>
  <c r="I42" i="16"/>
  <c r="H42" i="16"/>
  <c r="G42" i="16"/>
  <c r="F42" i="16"/>
  <c r="E40" i="16"/>
  <c r="L39" i="16"/>
  <c r="L40" i="16" s="1"/>
  <c r="K39" i="16"/>
  <c r="K40" i="16" s="1"/>
  <c r="J39" i="16"/>
  <c r="J40" i="16" s="1"/>
  <c r="I39" i="16"/>
  <c r="I40" i="16" s="1"/>
  <c r="H39" i="16"/>
  <c r="H40" i="16" s="1"/>
  <c r="G39" i="16"/>
  <c r="F39" i="16"/>
  <c r="E38" i="16"/>
  <c r="E41" i="16" s="1"/>
  <c r="L37" i="16"/>
  <c r="K37" i="16"/>
  <c r="J37" i="16"/>
  <c r="I37" i="16"/>
  <c r="H37" i="16"/>
  <c r="G37" i="16"/>
  <c r="F37" i="16"/>
  <c r="L36" i="16"/>
  <c r="K36" i="16"/>
  <c r="J36" i="16"/>
  <c r="I36" i="16"/>
  <c r="H36" i="16"/>
  <c r="G36" i="16"/>
  <c r="F36" i="16"/>
  <c r="L35" i="16"/>
  <c r="L38" i="16" s="1"/>
  <c r="K35" i="16"/>
  <c r="J35" i="16"/>
  <c r="I35" i="16"/>
  <c r="H35" i="16"/>
  <c r="H38" i="16" s="1"/>
  <c r="G35" i="16"/>
  <c r="F35" i="16"/>
  <c r="L34" i="16"/>
  <c r="K34" i="16"/>
  <c r="J34" i="16"/>
  <c r="I34" i="16"/>
  <c r="H34" i="16"/>
  <c r="G34" i="16"/>
  <c r="F34" i="16"/>
  <c r="L33" i="16"/>
  <c r="K33" i="16"/>
  <c r="J33" i="16"/>
  <c r="I33" i="16"/>
  <c r="H33" i="16"/>
  <c r="G33" i="16"/>
  <c r="F33" i="16"/>
  <c r="L32" i="16"/>
  <c r="K32" i="16"/>
  <c r="J32" i="16"/>
  <c r="I32" i="16"/>
  <c r="I38" i="16" s="1"/>
  <c r="I41" i="16" s="1"/>
  <c r="H32" i="16"/>
  <c r="G32" i="16"/>
  <c r="F32" i="16"/>
  <c r="E30" i="16"/>
  <c r="L29" i="16"/>
  <c r="K29" i="16"/>
  <c r="J29" i="16"/>
  <c r="I29" i="16"/>
  <c r="H29" i="16"/>
  <c r="G29" i="16"/>
  <c r="F29" i="16"/>
  <c r="L28" i="16"/>
  <c r="K28" i="16"/>
  <c r="J28" i="16"/>
  <c r="I28" i="16"/>
  <c r="H28" i="16"/>
  <c r="G28" i="16"/>
  <c r="F28" i="16"/>
  <c r="L27" i="16"/>
  <c r="K27" i="16"/>
  <c r="J27" i="16"/>
  <c r="I27" i="16"/>
  <c r="H27" i="16"/>
  <c r="G27" i="16"/>
  <c r="F27" i="16"/>
  <c r="L26" i="16"/>
  <c r="K26" i="16"/>
  <c r="J26" i="16"/>
  <c r="I26" i="16"/>
  <c r="H26" i="16"/>
  <c r="G26" i="16"/>
  <c r="F26" i="16"/>
  <c r="L25" i="16"/>
  <c r="K25" i="16"/>
  <c r="J25" i="16"/>
  <c r="I25" i="16"/>
  <c r="H25" i="16"/>
  <c r="G25" i="16"/>
  <c r="F25" i="16"/>
  <c r="E24" i="16"/>
  <c r="E31" i="16" s="1"/>
  <c r="L23" i="16"/>
  <c r="K23" i="16"/>
  <c r="J23" i="16"/>
  <c r="I23" i="16"/>
  <c r="H23" i="16"/>
  <c r="G23" i="16"/>
  <c r="F23" i="16"/>
  <c r="L22" i="16"/>
  <c r="K22" i="16"/>
  <c r="J22" i="16"/>
  <c r="I22" i="16"/>
  <c r="H22" i="16"/>
  <c r="G22" i="16"/>
  <c r="F22" i="16"/>
  <c r="L21" i="16"/>
  <c r="K21" i="16"/>
  <c r="K24" i="16" s="1"/>
  <c r="J21" i="16"/>
  <c r="I21" i="16"/>
  <c r="H21" i="16"/>
  <c r="G21" i="16"/>
  <c r="F21" i="16"/>
  <c r="L20" i="16"/>
  <c r="K20" i="16"/>
  <c r="J20" i="16"/>
  <c r="I20" i="16"/>
  <c r="H20" i="16"/>
  <c r="G20" i="16"/>
  <c r="F20" i="16"/>
  <c r="L19" i="16"/>
  <c r="K19" i="16"/>
  <c r="J19" i="16"/>
  <c r="I19" i="16"/>
  <c r="I24" i="16" s="1"/>
  <c r="H19" i="16"/>
  <c r="G19" i="16"/>
  <c r="F19" i="16"/>
  <c r="E17" i="16"/>
  <c r="L16" i="16"/>
  <c r="L17" i="16" s="1"/>
  <c r="K16" i="16"/>
  <c r="K17" i="16" s="1"/>
  <c r="J16" i="16"/>
  <c r="J17" i="16" s="1"/>
  <c r="I16" i="16"/>
  <c r="I17" i="16" s="1"/>
  <c r="H16" i="16"/>
  <c r="H17" i="16" s="1"/>
  <c r="G16" i="16"/>
  <c r="F16" i="16"/>
  <c r="E15" i="16"/>
  <c r="E18" i="16" s="1"/>
  <c r="L14" i="16"/>
  <c r="K14" i="16"/>
  <c r="J14" i="16"/>
  <c r="I14" i="16"/>
  <c r="H14" i="16"/>
  <c r="G14" i="16"/>
  <c r="F14" i="16"/>
  <c r="L13" i="16"/>
  <c r="K13" i="16"/>
  <c r="J13" i="16"/>
  <c r="I13" i="16"/>
  <c r="H13" i="16"/>
  <c r="G13" i="16"/>
  <c r="F13" i="16"/>
  <c r="L12" i="16"/>
  <c r="K12" i="16"/>
  <c r="J12" i="16"/>
  <c r="I12" i="16"/>
  <c r="H12" i="16"/>
  <c r="G12" i="16"/>
  <c r="F12" i="16"/>
  <c r="L11" i="16"/>
  <c r="K11" i="16"/>
  <c r="J11" i="16"/>
  <c r="I11" i="16"/>
  <c r="H11" i="16"/>
  <c r="G11" i="16"/>
  <c r="F11" i="16"/>
  <c r="L10" i="16"/>
  <c r="K10" i="16"/>
  <c r="J10" i="16"/>
  <c r="I10" i="16"/>
  <c r="H10" i="16"/>
  <c r="G10" i="16"/>
  <c r="F10" i="16"/>
  <c r="L9" i="16"/>
  <c r="K9" i="16"/>
  <c r="J9" i="16"/>
  <c r="I9" i="16"/>
  <c r="H9" i="16"/>
  <c r="G9" i="16"/>
  <c r="F9" i="16"/>
  <c r="L8" i="16"/>
  <c r="K8" i="16"/>
  <c r="J8" i="16"/>
  <c r="I8" i="16"/>
  <c r="H8" i="16"/>
  <c r="G8" i="16"/>
  <c r="F8" i="16"/>
  <c r="L7" i="16"/>
  <c r="K7" i="16"/>
  <c r="J7" i="16"/>
  <c r="I7" i="16"/>
  <c r="H7" i="16"/>
  <c r="G7" i="16"/>
  <c r="F7" i="16"/>
  <c r="L6" i="16"/>
  <c r="K6" i="16"/>
  <c r="J6" i="16"/>
  <c r="I6" i="16"/>
  <c r="H6" i="16"/>
  <c r="G6" i="16"/>
  <c r="F6" i="16"/>
  <c r="L5" i="16"/>
  <c r="K5" i="16"/>
  <c r="J5" i="16"/>
  <c r="I5" i="16"/>
  <c r="H5" i="16"/>
  <c r="G5" i="16"/>
  <c r="F5" i="16"/>
  <c r="B2" i="16"/>
  <c r="V158" i="4"/>
  <c r="T158" i="4"/>
  <c r="S158" i="4"/>
  <c r="Q158" i="4"/>
  <c r="R158" i="4" s="1"/>
  <c r="M164" i="4"/>
  <c r="S239" i="15"/>
  <c r="R239" i="15"/>
  <c r="E239" i="15"/>
  <c r="S238" i="15"/>
  <c r="R238" i="15"/>
  <c r="E238" i="15"/>
  <c r="L237" i="15"/>
  <c r="K237" i="15"/>
  <c r="J237" i="15"/>
  <c r="I237" i="15"/>
  <c r="H237" i="15"/>
  <c r="G237" i="15"/>
  <c r="F237" i="15"/>
  <c r="L236" i="15"/>
  <c r="K236" i="15"/>
  <c r="J236" i="15"/>
  <c r="I236" i="15"/>
  <c r="H236" i="15"/>
  <c r="G236" i="15"/>
  <c r="F236" i="15"/>
  <c r="L235" i="15"/>
  <c r="K235" i="15"/>
  <c r="J235" i="15"/>
  <c r="I235" i="15"/>
  <c r="H235" i="15"/>
  <c r="G235" i="15"/>
  <c r="F235" i="15"/>
  <c r="L234" i="15"/>
  <c r="K234" i="15"/>
  <c r="J234" i="15"/>
  <c r="I234" i="15"/>
  <c r="H234" i="15"/>
  <c r="G234" i="15"/>
  <c r="F234" i="15"/>
  <c r="L233" i="15"/>
  <c r="K233" i="15"/>
  <c r="J233" i="15"/>
  <c r="I233" i="15"/>
  <c r="H233" i="15"/>
  <c r="G233" i="15"/>
  <c r="F233" i="15"/>
  <c r="L232" i="15"/>
  <c r="K232" i="15"/>
  <c r="J232" i="15"/>
  <c r="J239" i="15" s="1"/>
  <c r="I232" i="15"/>
  <c r="H232" i="15"/>
  <c r="G232" i="15"/>
  <c r="F232" i="15"/>
  <c r="S230" i="15"/>
  <c r="R230" i="15"/>
  <c r="E230" i="15"/>
  <c r="L229" i="15"/>
  <c r="L230" i="15" s="1"/>
  <c r="K229" i="15"/>
  <c r="K230" i="15" s="1"/>
  <c r="J229" i="15"/>
  <c r="J230" i="15" s="1"/>
  <c r="I229" i="15"/>
  <c r="I230" i="15" s="1"/>
  <c r="H229" i="15"/>
  <c r="H230" i="15" s="1"/>
  <c r="G229" i="15"/>
  <c r="F229" i="15"/>
  <c r="S228" i="15"/>
  <c r="S231" i="15" s="1"/>
  <c r="R228" i="15"/>
  <c r="R231" i="15" s="1"/>
  <c r="E228" i="15"/>
  <c r="E231" i="15" s="1"/>
  <c r="L227" i="15"/>
  <c r="K227" i="15"/>
  <c r="J227" i="15"/>
  <c r="I227" i="15"/>
  <c r="H227" i="15"/>
  <c r="G227" i="15"/>
  <c r="F227" i="15"/>
  <c r="L226" i="15"/>
  <c r="K226" i="15"/>
  <c r="J226" i="15"/>
  <c r="I226" i="15"/>
  <c r="H226" i="15"/>
  <c r="G226" i="15"/>
  <c r="F226" i="15"/>
  <c r="L225" i="15"/>
  <c r="K225" i="15"/>
  <c r="J225" i="15"/>
  <c r="I225" i="15"/>
  <c r="H225" i="15"/>
  <c r="G225" i="15"/>
  <c r="F225" i="15"/>
  <c r="L224" i="15"/>
  <c r="K224" i="15"/>
  <c r="J224" i="15"/>
  <c r="I224" i="15"/>
  <c r="H224" i="15"/>
  <c r="G224" i="15"/>
  <c r="F224" i="15"/>
  <c r="L223" i="15"/>
  <c r="K223" i="15"/>
  <c r="J223" i="15"/>
  <c r="I223" i="15"/>
  <c r="H223" i="15"/>
  <c r="G223" i="15"/>
  <c r="F223" i="15"/>
  <c r="L222" i="15"/>
  <c r="K222" i="15"/>
  <c r="J222" i="15"/>
  <c r="I222" i="15"/>
  <c r="H222" i="15"/>
  <c r="G222" i="15"/>
  <c r="F222" i="15"/>
  <c r="L221" i="15"/>
  <c r="K221" i="15"/>
  <c r="J221" i="15"/>
  <c r="I221" i="15"/>
  <c r="H221" i="15"/>
  <c r="G221" i="15"/>
  <c r="F221" i="15"/>
  <c r="L220" i="15"/>
  <c r="K220" i="15"/>
  <c r="J220" i="15"/>
  <c r="I220" i="15"/>
  <c r="H220" i="15"/>
  <c r="G220" i="15"/>
  <c r="F220" i="15"/>
  <c r="L219" i="15"/>
  <c r="K219" i="15"/>
  <c r="J219" i="15"/>
  <c r="I219" i="15"/>
  <c r="H219" i="15"/>
  <c r="G219" i="15"/>
  <c r="F219" i="15"/>
  <c r="L218" i="15"/>
  <c r="K218" i="15"/>
  <c r="J218" i="15"/>
  <c r="I218" i="15"/>
  <c r="H218" i="15"/>
  <c r="G218" i="15"/>
  <c r="F218" i="15"/>
  <c r="S216" i="15"/>
  <c r="R216" i="15"/>
  <c r="E216" i="15"/>
  <c r="L215" i="15"/>
  <c r="K215" i="15"/>
  <c r="J215" i="15"/>
  <c r="I215" i="15"/>
  <c r="H215" i="15"/>
  <c r="G215" i="15"/>
  <c r="F215" i="15"/>
  <c r="L214" i="15"/>
  <c r="K214" i="15"/>
  <c r="J214" i="15"/>
  <c r="I214" i="15"/>
  <c r="H214" i="15"/>
  <c r="G214" i="15"/>
  <c r="F214" i="15"/>
  <c r="L213" i="15"/>
  <c r="K213" i="15"/>
  <c r="J213" i="15"/>
  <c r="I213" i="15"/>
  <c r="H213" i="15"/>
  <c r="G213" i="15"/>
  <c r="F213" i="15"/>
  <c r="L212" i="15"/>
  <c r="K212" i="15"/>
  <c r="J212" i="15"/>
  <c r="I212" i="15"/>
  <c r="H212" i="15"/>
  <c r="G212" i="15"/>
  <c r="F212" i="15"/>
  <c r="L211" i="15"/>
  <c r="K211" i="15"/>
  <c r="J211" i="15"/>
  <c r="I211" i="15"/>
  <c r="H211" i="15"/>
  <c r="G211" i="15"/>
  <c r="F211" i="15"/>
  <c r="L210" i="15"/>
  <c r="K210" i="15"/>
  <c r="J210" i="15"/>
  <c r="I210" i="15"/>
  <c r="H210" i="15"/>
  <c r="G210" i="15"/>
  <c r="F210" i="15"/>
  <c r="L209" i="15"/>
  <c r="K209" i="15"/>
  <c r="J209" i="15"/>
  <c r="I209" i="15"/>
  <c r="H209" i="15"/>
  <c r="G209" i="15"/>
  <c r="F209" i="15"/>
  <c r="L208" i="15"/>
  <c r="K208" i="15"/>
  <c r="J208" i="15"/>
  <c r="I208" i="15"/>
  <c r="H208" i="15"/>
  <c r="G208" i="15"/>
  <c r="F208" i="15"/>
  <c r="L207" i="15"/>
  <c r="K207" i="15"/>
  <c r="J207" i="15"/>
  <c r="I207" i="15"/>
  <c r="H207" i="15"/>
  <c r="G207" i="15"/>
  <c r="F207" i="15"/>
  <c r="L206" i="15"/>
  <c r="K206" i="15"/>
  <c r="K216" i="15" s="1"/>
  <c r="J206" i="15"/>
  <c r="I206" i="15"/>
  <c r="H206" i="15"/>
  <c r="G206" i="15"/>
  <c r="F206" i="15"/>
  <c r="S205" i="15"/>
  <c r="S217" i="15" s="1"/>
  <c r="R205" i="15"/>
  <c r="R217" i="15" s="1"/>
  <c r="E205" i="15"/>
  <c r="E217" i="15" s="1"/>
  <c r="L204" i="15"/>
  <c r="K204" i="15"/>
  <c r="J204" i="15"/>
  <c r="I204" i="15"/>
  <c r="H204" i="15"/>
  <c r="G204" i="15"/>
  <c r="F204" i="15"/>
  <c r="L203" i="15"/>
  <c r="K203" i="15"/>
  <c r="J203" i="15"/>
  <c r="I203" i="15"/>
  <c r="H203" i="15"/>
  <c r="G203" i="15"/>
  <c r="F203" i="15"/>
  <c r="L202" i="15"/>
  <c r="K202" i="15"/>
  <c r="J202" i="15"/>
  <c r="I202" i="15"/>
  <c r="H202" i="15"/>
  <c r="G202" i="15"/>
  <c r="F202" i="15"/>
  <c r="L201" i="15"/>
  <c r="K201" i="15"/>
  <c r="J201" i="15"/>
  <c r="I201" i="15"/>
  <c r="H201" i="15"/>
  <c r="G201" i="15"/>
  <c r="F201" i="15"/>
  <c r="L200" i="15"/>
  <c r="K200" i="15"/>
  <c r="J200" i="15"/>
  <c r="I200" i="15"/>
  <c r="H200" i="15"/>
  <c r="G200" i="15"/>
  <c r="F200" i="15"/>
  <c r="L199" i="15"/>
  <c r="K199" i="15"/>
  <c r="J199" i="15"/>
  <c r="I199" i="15"/>
  <c r="H199" i="15"/>
  <c r="G199" i="15"/>
  <c r="F199" i="15"/>
  <c r="L198" i="15"/>
  <c r="K198" i="15"/>
  <c r="J198" i="15"/>
  <c r="I198" i="15"/>
  <c r="H198" i="15"/>
  <c r="G198" i="15"/>
  <c r="F198" i="15"/>
  <c r="L197" i="15"/>
  <c r="K197" i="15"/>
  <c r="J197" i="15"/>
  <c r="J205" i="15" s="1"/>
  <c r="I197" i="15"/>
  <c r="H197" i="15"/>
  <c r="G197" i="15"/>
  <c r="F197" i="15"/>
  <c r="L196" i="15"/>
  <c r="K196" i="15"/>
  <c r="J196" i="15"/>
  <c r="I196" i="15"/>
  <c r="H196" i="15"/>
  <c r="G196" i="15"/>
  <c r="F196" i="15"/>
  <c r="L195" i="15"/>
  <c r="K195" i="15"/>
  <c r="J195" i="15"/>
  <c r="I195" i="15"/>
  <c r="H195" i="15"/>
  <c r="G195" i="15"/>
  <c r="F195" i="15"/>
  <c r="S194" i="15"/>
  <c r="R194" i="15"/>
  <c r="E194" i="15"/>
  <c r="S193" i="15"/>
  <c r="R193" i="15"/>
  <c r="E193" i="15"/>
  <c r="L192" i="15"/>
  <c r="K192" i="15"/>
  <c r="J192" i="15"/>
  <c r="I192" i="15"/>
  <c r="H192" i="15"/>
  <c r="G192" i="15"/>
  <c r="F192" i="15"/>
  <c r="L191" i="15"/>
  <c r="K191" i="15"/>
  <c r="J191" i="15"/>
  <c r="I191" i="15"/>
  <c r="H191" i="15"/>
  <c r="G191" i="15"/>
  <c r="F191" i="15"/>
  <c r="L190" i="15"/>
  <c r="K190" i="15"/>
  <c r="J190" i="15"/>
  <c r="I190" i="15"/>
  <c r="H190" i="15"/>
  <c r="G190" i="15"/>
  <c r="F190" i="15"/>
  <c r="L189" i="15"/>
  <c r="K189" i="15"/>
  <c r="J189" i="15"/>
  <c r="I189" i="15"/>
  <c r="H189" i="15"/>
  <c r="G189" i="15"/>
  <c r="F189" i="15"/>
  <c r="L188" i="15"/>
  <c r="K188" i="15"/>
  <c r="J188" i="15"/>
  <c r="I188" i="15"/>
  <c r="H188" i="15"/>
  <c r="G188" i="15"/>
  <c r="F188" i="15"/>
  <c r="L187" i="15"/>
  <c r="K187" i="15"/>
  <c r="J187" i="15"/>
  <c r="I187" i="15"/>
  <c r="H187" i="15"/>
  <c r="G187" i="15"/>
  <c r="F187" i="15"/>
  <c r="L186" i="15"/>
  <c r="K186" i="15"/>
  <c r="J186" i="15"/>
  <c r="I186" i="15"/>
  <c r="H186" i="15"/>
  <c r="G186" i="15"/>
  <c r="F186" i="15"/>
  <c r="S185" i="15"/>
  <c r="R185" i="15"/>
  <c r="E185" i="15"/>
  <c r="S184" i="15"/>
  <c r="R184" i="15"/>
  <c r="E184" i="15"/>
  <c r="L183" i="15"/>
  <c r="K183" i="15"/>
  <c r="J183" i="15"/>
  <c r="I183" i="15"/>
  <c r="H183" i="15"/>
  <c r="G183" i="15"/>
  <c r="F183" i="15"/>
  <c r="L182" i="15"/>
  <c r="K182" i="15"/>
  <c r="J182" i="15"/>
  <c r="I182" i="15"/>
  <c r="H182" i="15"/>
  <c r="G182" i="15"/>
  <c r="F182" i="15"/>
  <c r="L181" i="15"/>
  <c r="K181" i="15"/>
  <c r="J181" i="15"/>
  <c r="I181" i="15"/>
  <c r="H181" i="15"/>
  <c r="G181" i="15"/>
  <c r="F181" i="15"/>
  <c r="L180" i="15"/>
  <c r="K180" i="15"/>
  <c r="J180" i="15"/>
  <c r="I180" i="15"/>
  <c r="H180" i="15"/>
  <c r="G180" i="15"/>
  <c r="F180" i="15"/>
  <c r="S179" i="15"/>
  <c r="R179" i="15"/>
  <c r="E179" i="15"/>
  <c r="S178" i="15"/>
  <c r="R178" i="15"/>
  <c r="E178" i="15"/>
  <c r="L177" i="15"/>
  <c r="K177" i="15"/>
  <c r="J177" i="15"/>
  <c r="I177" i="15"/>
  <c r="H177" i="15"/>
  <c r="G177" i="15"/>
  <c r="F177" i="15"/>
  <c r="L176" i="15"/>
  <c r="K176" i="15"/>
  <c r="J176" i="15"/>
  <c r="I176" i="15"/>
  <c r="H176" i="15"/>
  <c r="G176" i="15"/>
  <c r="F176" i="15"/>
  <c r="L175" i="15"/>
  <c r="K175" i="15"/>
  <c r="J175" i="15"/>
  <c r="I175" i="15"/>
  <c r="H175" i="15"/>
  <c r="G175" i="15"/>
  <c r="F175" i="15"/>
  <c r="L174" i="15"/>
  <c r="K174" i="15"/>
  <c r="J174" i="15"/>
  <c r="I174" i="15"/>
  <c r="H174" i="15"/>
  <c r="G174" i="15"/>
  <c r="F174" i="15"/>
  <c r="L173" i="15"/>
  <c r="K173" i="15"/>
  <c r="J173" i="15"/>
  <c r="I173" i="15"/>
  <c r="H173" i="15"/>
  <c r="G173" i="15"/>
  <c r="F173" i="15"/>
  <c r="L172" i="15"/>
  <c r="K172" i="15"/>
  <c r="J172" i="15"/>
  <c r="I172" i="15"/>
  <c r="H172" i="15"/>
  <c r="G172" i="15"/>
  <c r="F172" i="15"/>
  <c r="S170" i="15"/>
  <c r="R170" i="15"/>
  <c r="E170" i="15"/>
  <c r="L169" i="15"/>
  <c r="K169" i="15"/>
  <c r="J169" i="15"/>
  <c r="I169" i="15"/>
  <c r="H169" i="15"/>
  <c r="G169" i="15"/>
  <c r="F169" i="15"/>
  <c r="L168" i="15"/>
  <c r="K168" i="15"/>
  <c r="J168" i="15"/>
  <c r="I168" i="15"/>
  <c r="H168" i="15"/>
  <c r="G168" i="15"/>
  <c r="F168" i="15"/>
  <c r="L167" i="15"/>
  <c r="K167" i="15"/>
  <c r="J167" i="15"/>
  <c r="I167" i="15"/>
  <c r="H167" i="15"/>
  <c r="G167" i="15"/>
  <c r="F167" i="15"/>
  <c r="L166" i="15"/>
  <c r="L170" i="15" s="1"/>
  <c r="K166" i="15"/>
  <c r="J166" i="15"/>
  <c r="I166" i="15"/>
  <c r="H166" i="15"/>
  <c r="G166" i="15"/>
  <c r="F166" i="15"/>
  <c r="S165" i="15"/>
  <c r="S171" i="15" s="1"/>
  <c r="R165" i="15"/>
  <c r="R171" i="15" s="1"/>
  <c r="E165" i="15"/>
  <c r="E171" i="15" s="1"/>
  <c r="L164" i="15"/>
  <c r="K164" i="15"/>
  <c r="J164" i="15"/>
  <c r="I164" i="15"/>
  <c r="H164" i="15"/>
  <c r="G164" i="15"/>
  <c r="F164" i="15"/>
  <c r="L163" i="15"/>
  <c r="K163" i="15"/>
  <c r="J163" i="15"/>
  <c r="I163" i="15"/>
  <c r="H163" i="15"/>
  <c r="G163" i="15"/>
  <c r="F163" i="15"/>
  <c r="L162" i="15"/>
  <c r="K162" i="15"/>
  <c r="J162" i="15"/>
  <c r="I162" i="15"/>
  <c r="H162" i="15"/>
  <c r="G162" i="15"/>
  <c r="F162" i="15"/>
  <c r="L161" i="15"/>
  <c r="K161" i="15"/>
  <c r="J161" i="15"/>
  <c r="I161" i="15"/>
  <c r="H161" i="15"/>
  <c r="G161" i="15"/>
  <c r="F161" i="15"/>
  <c r="L160" i="15"/>
  <c r="K160" i="15"/>
  <c r="J160" i="15"/>
  <c r="I160" i="15"/>
  <c r="H160" i="15"/>
  <c r="G160" i="15"/>
  <c r="F160" i="15"/>
  <c r="L159" i="15"/>
  <c r="K159" i="15"/>
  <c r="J159" i="15"/>
  <c r="I159" i="15"/>
  <c r="H159" i="15"/>
  <c r="G159" i="15"/>
  <c r="F159" i="15"/>
  <c r="L158" i="15"/>
  <c r="K158" i="15"/>
  <c r="J158" i="15"/>
  <c r="I158" i="15"/>
  <c r="H158" i="15"/>
  <c r="G158" i="15"/>
  <c r="F158" i="15"/>
  <c r="L157" i="15"/>
  <c r="K157" i="15"/>
  <c r="J157" i="15"/>
  <c r="I157" i="15"/>
  <c r="H157" i="15"/>
  <c r="G157" i="15"/>
  <c r="F157" i="15"/>
  <c r="S156" i="15"/>
  <c r="R156" i="15"/>
  <c r="E156" i="15"/>
  <c r="S155" i="15"/>
  <c r="R155" i="15"/>
  <c r="E155" i="15"/>
  <c r="L154" i="15"/>
  <c r="K154" i="15"/>
  <c r="J154" i="15"/>
  <c r="I154" i="15"/>
  <c r="H154" i="15"/>
  <c r="G154" i="15"/>
  <c r="F154" i="15"/>
  <c r="L153" i="15"/>
  <c r="K153" i="15"/>
  <c r="J153" i="15"/>
  <c r="I153" i="15"/>
  <c r="H153" i="15"/>
  <c r="G153" i="15"/>
  <c r="F153" i="15"/>
  <c r="L152" i="15"/>
  <c r="K152" i="15"/>
  <c r="J152" i="15"/>
  <c r="I152" i="15"/>
  <c r="H152" i="15"/>
  <c r="G152" i="15"/>
  <c r="F152" i="15"/>
  <c r="L151" i="15"/>
  <c r="K151" i="15"/>
  <c r="J151" i="15"/>
  <c r="I151" i="15"/>
  <c r="H151" i="15"/>
  <c r="G151" i="15"/>
  <c r="F151" i="15"/>
  <c r="L150" i="15"/>
  <c r="K150" i="15"/>
  <c r="J150" i="15"/>
  <c r="I150" i="15"/>
  <c r="H150" i="15"/>
  <c r="G150" i="15"/>
  <c r="F150" i="15"/>
  <c r="L149" i="15"/>
  <c r="K149" i="15"/>
  <c r="J149" i="15"/>
  <c r="I149" i="15"/>
  <c r="H149" i="15"/>
  <c r="G149" i="15"/>
  <c r="F149" i="15"/>
  <c r="S148" i="15"/>
  <c r="R148" i="15"/>
  <c r="E148" i="15"/>
  <c r="S147" i="15"/>
  <c r="R147" i="15"/>
  <c r="E147" i="15"/>
  <c r="L146" i="15"/>
  <c r="K146" i="15"/>
  <c r="J146" i="15"/>
  <c r="I146" i="15"/>
  <c r="H146" i="15"/>
  <c r="G146" i="15"/>
  <c r="F146" i="15"/>
  <c r="L145" i="15"/>
  <c r="K145" i="15"/>
  <c r="J145" i="15"/>
  <c r="I145" i="15"/>
  <c r="H145" i="15"/>
  <c r="G145" i="15"/>
  <c r="F145" i="15"/>
  <c r="L144" i="15"/>
  <c r="K144" i="15"/>
  <c r="J144" i="15"/>
  <c r="J148" i="15" s="1"/>
  <c r="I144" i="15"/>
  <c r="H144" i="15"/>
  <c r="G144" i="15"/>
  <c r="F144" i="15"/>
  <c r="L143" i="15"/>
  <c r="K143" i="15"/>
  <c r="J143" i="15"/>
  <c r="I143" i="15"/>
  <c r="I148" i="15" s="1"/>
  <c r="H143" i="15"/>
  <c r="G143" i="15"/>
  <c r="F143" i="15"/>
  <c r="S142" i="15"/>
  <c r="R142" i="15"/>
  <c r="E142" i="15"/>
  <c r="S141" i="15"/>
  <c r="R141" i="15"/>
  <c r="E141" i="15"/>
  <c r="L140" i="15"/>
  <c r="K140" i="15"/>
  <c r="J140" i="15"/>
  <c r="I140" i="15"/>
  <c r="H140" i="15"/>
  <c r="G140" i="15"/>
  <c r="F140" i="15"/>
  <c r="L139" i="15"/>
  <c r="K139" i="15"/>
  <c r="J139" i="15"/>
  <c r="I139" i="15"/>
  <c r="H139" i="15"/>
  <c r="G139" i="15"/>
  <c r="F139" i="15"/>
  <c r="L138" i="15"/>
  <c r="K138" i="15"/>
  <c r="J138" i="15"/>
  <c r="I138" i="15"/>
  <c r="H138" i="15"/>
  <c r="G138" i="15"/>
  <c r="F138" i="15"/>
  <c r="L137" i="15"/>
  <c r="K137" i="15"/>
  <c r="J137" i="15"/>
  <c r="I137" i="15"/>
  <c r="H137" i="15"/>
  <c r="G137" i="15"/>
  <c r="F137" i="15"/>
  <c r="S135" i="15"/>
  <c r="R135" i="15"/>
  <c r="E135" i="15"/>
  <c r="L134" i="15"/>
  <c r="K134" i="15"/>
  <c r="J134" i="15"/>
  <c r="I134" i="15"/>
  <c r="H134" i="15"/>
  <c r="G134" i="15"/>
  <c r="F134" i="15"/>
  <c r="L133" i="15"/>
  <c r="K133" i="15"/>
  <c r="J133" i="15"/>
  <c r="I133" i="15"/>
  <c r="H133" i="15"/>
  <c r="G133" i="15"/>
  <c r="F133" i="15"/>
  <c r="S132" i="15"/>
  <c r="S136" i="15" s="1"/>
  <c r="R132" i="15"/>
  <c r="R136" i="15" s="1"/>
  <c r="E132" i="15"/>
  <c r="L131" i="15"/>
  <c r="K131" i="15"/>
  <c r="J131" i="15"/>
  <c r="I131" i="15"/>
  <c r="H131" i="15"/>
  <c r="G131" i="15"/>
  <c r="F131" i="15"/>
  <c r="L130" i="15"/>
  <c r="K130" i="15"/>
  <c r="J130" i="15"/>
  <c r="I130" i="15"/>
  <c r="H130" i="15"/>
  <c r="G130" i="15"/>
  <c r="F130" i="15"/>
  <c r="L129" i="15"/>
  <c r="L132" i="15" s="1"/>
  <c r="K129" i="15"/>
  <c r="J129" i="15"/>
  <c r="I129" i="15"/>
  <c r="H129" i="15"/>
  <c r="H132" i="15" s="1"/>
  <c r="G129" i="15"/>
  <c r="F129" i="15"/>
  <c r="L128" i="15"/>
  <c r="K128" i="15"/>
  <c r="K132" i="15" s="1"/>
  <c r="J128" i="15"/>
  <c r="I128" i="15"/>
  <c r="H128" i="15"/>
  <c r="G128" i="15"/>
  <c r="F128" i="15"/>
  <c r="L127" i="15"/>
  <c r="K127" i="15"/>
  <c r="J127" i="15"/>
  <c r="I127" i="15"/>
  <c r="H127" i="15"/>
  <c r="G127" i="15"/>
  <c r="F127" i="15"/>
  <c r="S124" i="15"/>
  <c r="R124" i="15"/>
  <c r="E124" i="15"/>
  <c r="L123" i="15"/>
  <c r="K123" i="15"/>
  <c r="J123" i="15"/>
  <c r="I123" i="15"/>
  <c r="H123" i="15"/>
  <c r="G123" i="15"/>
  <c r="F123" i="15"/>
  <c r="L122" i="15"/>
  <c r="K122" i="15"/>
  <c r="J122" i="15"/>
  <c r="I122" i="15"/>
  <c r="H122" i="15"/>
  <c r="G122" i="15"/>
  <c r="F122" i="15"/>
  <c r="L121" i="15"/>
  <c r="K121" i="15"/>
  <c r="J121" i="15"/>
  <c r="I121" i="15"/>
  <c r="H121" i="15"/>
  <c r="G121" i="15"/>
  <c r="F121" i="15"/>
  <c r="L120" i="15"/>
  <c r="K120" i="15"/>
  <c r="J120" i="15"/>
  <c r="I120" i="15"/>
  <c r="H120" i="15"/>
  <c r="G120" i="15"/>
  <c r="F120" i="15"/>
  <c r="L119" i="15"/>
  <c r="K119" i="15"/>
  <c r="J119" i="15"/>
  <c r="I119" i="15"/>
  <c r="H119" i="15"/>
  <c r="G119" i="15"/>
  <c r="F119" i="15"/>
  <c r="S118" i="15"/>
  <c r="S125" i="15" s="1"/>
  <c r="R118" i="15"/>
  <c r="R125" i="15" s="1"/>
  <c r="E118" i="15"/>
  <c r="E125" i="15" s="1"/>
  <c r="L117" i="15"/>
  <c r="K117" i="15"/>
  <c r="J117" i="15"/>
  <c r="I117" i="15"/>
  <c r="H117" i="15"/>
  <c r="G117" i="15"/>
  <c r="F117" i="15"/>
  <c r="L116" i="15"/>
  <c r="K116" i="15"/>
  <c r="J116" i="15"/>
  <c r="I116" i="15"/>
  <c r="H116" i="15"/>
  <c r="G116" i="15"/>
  <c r="F116" i="15"/>
  <c r="L115" i="15"/>
  <c r="K115" i="15"/>
  <c r="J115" i="15"/>
  <c r="I115" i="15"/>
  <c r="H115" i="15"/>
  <c r="G115" i="15"/>
  <c r="F115" i="15"/>
  <c r="L114" i="15"/>
  <c r="K114" i="15"/>
  <c r="J114" i="15"/>
  <c r="I114" i="15"/>
  <c r="H114" i="15"/>
  <c r="G114" i="15"/>
  <c r="F114" i="15"/>
  <c r="L113" i="15"/>
  <c r="K113" i="15"/>
  <c r="J113" i="15"/>
  <c r="I113" i="15"/>
  <c r="H113" i="15"/>
  <c r="G113" i="15"/>
  <c r="F113" i="15"/>
  <c r="L112" i="15"/>
  <c r="K112" i="15"/>
  <c r="J112" i="15"/>
  <c r="I112" i="15"/>
  <c r="H112" i="15"/>
  <c r="G112" i="15"/>
  <c r="F112" i="15"/>
  <c r="L111" i="15"/>
  <c r="K111" i="15"/>
  <c r="J111" i="15"/>
  <c r="I111" i="15"/>
  <c r="H111" i="15"/>
  <c r="G111" i="15"/>
  <c r="F111" i="15"/>
  <c r="S110" i="15"/>
  <c r="R110" i="15"/>
  <c r="E110" i="15"/>
  <c r="S109" i="15"/>
  <c r="R109" i="15"/>
  <c r="E109" i="15"/>
  <c r="L108" i="15"/>
  <c r="K108" i="15"/>
  <c r="J108" i="15"/>
  <c r="I108" i="15"/>
  <c r="H108" i="15"/>
  <c r="G108" i="15"/>
  <c r="F108" i="15"/>
  <c r="L107" i="15"/>
  <c r="K107" i="15"/>
  <c r="J107" i="15"/>
  <c r="I107" i="15"/>
  <c r="H107" i="15"/>
  <c r="G107" i="15"/>
  <c r="F107" i="15"/>
  <c r="L106" i="15"/>
  <c r="K106" i="15"/>
  <c r="J106" i="15"/>
  <c r="I106" i="15"/>
  <c r="H106" i="15"/>
  <c r="G106" i="15"/>
  <c r="F106" i="15"/>
  <c r="L105" i="15"/>
  <c r="K105" i="15"/>
  <c r="J105" i="15"/>
  <c r="I105" i="15"/>
  <c r="H105" i="15"/>
  <c r="G105" i="15"/>
  <c r="F105" i="15"/>
  <c r="S104" i="15"/>
  <c r="R104" i="15"/>
  <c r="E104" i="15"/>
  <c r="S103" i="15"/>
  <c r="R103" i="15"/>
  <c r="E103" i="15"/>
  <c r="L102" i="15"/>
  <c r="K102" i="15"/>
  <c r="K103" i="15" s="1"/>
  <c r="J102" i="15"/>
  <c r="I102" i="15"/>
  <c r="I103" i="15" s="1"/>
  <c r="H102" i="15"/>
  <c r="G102" i="15"/>
  <c r="F102" i="15"/>
  <c r="L101" i="15"/>
  <c r="K101" i="15"/>
  <c r="J101" i="15"/>
  <c r="J104" i="15" s="1"/>
  <c r="I101" i="15"/>
  <c r="H101" i="15"/>
  <c r="G101" i="15"/>
  <c r="F101" i="15"/>
  <c r="S99" i="15"/>
  <c r="R99" i="15"/>
  <c r="E99" i="15"/>
  <c r="L98" i="15"/>
  <c r="K98" i="15"/>
  <c r="J98" i="15"/>
  <c r="I98" i="15"/>
  <c r="H98" i="15"/>
  <c r="G98" i="15"/>
  <c r="F98" i="15"/>
  <c r="L97" i="15"/>
  <c r="K97" i="15"/>
  <c r="J97" i="15"/>
  <c r="I97" i="15"/>
  <c r="H97" i="15"/>
  <c r="G97" i="15"/>
  <c r="F97" i="15"/>
  <c r="L96" i="15"/>
  <c r="K96" i="15"/>
  <c r="J96" i="15"/>
  <c r="I96" i="15"/>
  <c r="H96" i="15"/>
  <c r="G96" i="15"/>
  <c r="F96" i="15"/>
  <c r="L95" i="15"/>
  <c r="K95" i="15"/>
  <c r="J95" i="15"/>
  <c r="I95" i="15"/>
  <c r="H95" i="15"/>
  <c r="G95" i="15"/>
  <c r="F95" i="15"/>
  <c r="S94" i="15"/>
  <c r="S100" i="15" s="1"/>
  <c r="R94" i="15"/>
  <c r="R100" i="15" s="1"/>
  <c r="E94" i="15"/>
  <c r="E100" i="15" s="1"/>
  <c r="L93" i="15"/>
  <c r="K93" i="15"/>
  <c r="J93" i="15"/>
  <c r="I93" i="15"/>
  <c r="H93" i="15"/>
  <c r="G93" i="15"/>
  <c r="F93" i="15"/>
  <c r="L92" i="15"/>
  <c r="K92" i="15"/>
  <c r="J92" i="15"/>
  <c r="I92" i="15"/>
  <c r="H92" i="15"/>
  <c r="G92" i="15"/>
  <c r="F92" i="15"/>
  <c r="L91" i="15"/>
  <c r="K91" i="15"/>
  <c r="J91" i="15"/>
  <c r="I91" i="15"/>
  <c r="H91" i="15"/>
  <c r="G91" i="15"/>
  <c r="F91" i="15"/>
  <c r="L90" i="15"/>
  <c r="K90" i="15"/>
  <c r="J90" i="15"/>
  <c r="I90" i="15"/>
  <c r="H90" i="15"/>
  <c r="G90" i="15"/>
  <c r="F90" i="15"/>
  <c r="L89" i="15"/>
  <c r="K89" i="15"/>
  <c r="J89" i="15"/>
  <c r="I89" i="15"/>
  <c r="H89" i="15"/>
  <c r="G89" i="15"/>
  <c r="F89" i="15"/>
  <c r="L88" i="15"/>
  <c r="K88" i="15"/>
  <c r="J88" i="15"/>
  <c r="I88" i="15"/>
  <c r="H88" i="15"/>
  <c r="G88" i="15"/>
  <c r="F88" i="15"/>
  <c r="L87" i="15"/>
  <c r="K87" i="15"/>
  <c r="J87" i="15"/>
  <c r="I87" i="15"/>
  <c r="H87" i="15"/>
  <c r="G87" i="15"/>
  <c r="F87" i="15"/>
  <c r="L86" i="15"/>
  <c r="K86" i="15"/>
  <c r="J86" i="15"/>
  <c r="I86" i="15"/>
  <c r="H86" i="15"/>
  <c r="G86" i="15"/>
  <c r="F86" i="15"/>
  <c r="L85" i="15"/>
  <c r="K85" i="15"/>
  <c r="J85" i="15"/>
  <c r="I85" i="15"/>
  <c r="H85" i="15"/>
  <c r="G85" i="15"/>
  <c r="F85" i="15"/>
  <c r="S82" i="15"/>
  <c r="R82" i="15"/>
  <c r="E82" i="15"/>
  <c r="L81" i="15"/>
  <c r="L82" i="15" s="1"/>
  <c r="K81" i="15"/>
  <c r="K82" i="15" s="1"/>
  <c r="J81" i="15"/>
  <c r="J82" i="15" s="1"/>
  <c r="I81" i="15"/>
  <c r="I82" i="15" s="1"/>
  <c r="H81" i="15"/>
  <c r="H82" i="15" s="1"/>
  <c r="G81" i="15"/>
  <c r="F81" i="15"/>
  <c r="S80" i="15"/>
  <c r="S83" i="15" s="1"/>
  <c r="R80" i="15"/>
  <c r="R83" i="15" s="1"/>
  <c r="E80" i="15"/>
  <c r="E83" i="15" s="1"/>
  <c r="L79" i="15"/>
  <c r="K79" i="15"/>
  <c r="J79" i="15"/>
  <c r="I79" i="15"/>
  <c r="H79" i="15"/>
  <c r="G79" i="15"/>
  <c r="F79" i="15"/>
  <c r="L78" i="15"/>
  <c r="K78" i="15"/>
  <c r="J78" i="15"/>
  <c r="I78" i="15"/>
  <c r="H78" i="15"/>
  <c r="G78" i="15"/>
  <c r="F78" i="15"/>
  <c r="L77" i="15"/>
  <c r="K77" i="15"/>
  <c r="J77" i="15"/>
  <c r="I77" i="15"/>
  <c r="H77" i="15"/>
  <c r="G77" i="15"/>
  <c r="F77" i="15"/>
  <c r="L76" i="15"/>
  <c r="K76" i="15"/>
  <c r="J76" i="15"/>
  <c r="I76" i="15"/>
  <c r="H76" i="15"/>
  <c r="G76" i="15"/>
  <c r="F76" i="15"/>
  <c r="S74" i="15"/>
  <c r="R74" i="15"/>
  <c r="E74" i="15"/>
  <c r="L73" i="15"/>
  <c r="K73" i="15"/>
  <c r="J73" i="15"/>
  <c r="I73" i="15"/>
  <c r="H73" i="15"/>
  <c r="G73" i="15"/>
  <c r="F73" i="15"/>
  <c r="L72" i="15"/>
  <c r="K72" i="15"/>
  <c r="J72" i="15"/>
  <c r="I72" i="15"/>
  <c r="H72" i="15"/>
  <c r="G72" i="15"/>
  <c r="F72" i="15"/>
  <c r="L71" i="15"/>
  <c r="K71" i="15"/>
  <c r="J71" i="15"/>
  <c r="I71" i="15"/>
  <c r="H71" i="15"/>
  <c r="G71" i="15"/>
  <c r="F71" i="15"/>
  <c r="L70" i="15"/>
  <c r="K70" i="15"/>
  <c r="J70" i="15"/>
  <c r="I70" i="15"/>
  <c r="H70" i="15"/>
  <c r="G70" i="15"/>
  <c r="F70" i="15"/>
  <c r="S69" i="15"/>
  <c r="R69" i="15"/>
  <c r="E69" i="15"/>
  <c r="L68" i="15"/>
  <c r="K68" i="15"/>
  <c r="J68" i="15"/>
  <c r="I68" i="15"/>
  <c r="H68" i="15"/>
  <c r="G68" i="15"/>
  <c r="F68" i="15"/>
  <c r="L67" i="15"/>
  <c r="K67" i="15"/>
  <c r="J67" i="15"/>
  <c r="I67" i="15"/>
  <c r="H67" i="15"/>
  <c r="G67" i="15"/>
  <c r="F67" i="15"/>
  <c r="L66" i="15"/>
  <c r="K66" i="15"/>
  <c r="J66" i="15"/>
  <c r="I66" i="15"/>
  <c r="H66" i="15"/>
  <c r="G66" i="15"/>
  <c r="F66" i="15"/>
  <c r="L65" i="15"/>
  <c r="K65" i="15"/>
  <c r="J65" i="15"/>
  <c r="I65" i="15"/>
  <c r="H65" i="15"/>
  <c r="G65" i="15"/>
  <c r="F65" i="15"/>
  <c r="L64" i="15"/>
  <c r="K64" i="15"/>
  <c r="J64" i="15"/>
  <c r="I64" i="15"/>
  <c r="H64" i="15"/>
  <c r="G64" i="15"/>
  <c r="F64" i="15"/>
  <c r="L63" i="15"/>
  <c r="K63" i="15"/>
  <c r="J63" i="15"/>
  <c r="I63" i="15"/>
  <c r="H63" i="15"/>
  <c r="G63" i="15"/>
  <c r="F63" i="15"/>
  <c r="S62" i="15"/>
  <c r="S75" i="15" s="1"/>
  <c r="R62" i="15"/>
  <c r="R75" i="15" s="1"/>
  <c r="E62" i="15"/>
  <c r="L61" i="15"/>
  <c r="K61" i="15"/>
  <c r="J61" i="15"/>
  <c r="I61" i="15"/>
  <c r="H61" i="15"/>
  <c r="G61" i="15"/>
  <c r="F61" i="15"/>
  <c r="L60" i="15"/>
  <c r="K60" i="15"/>
  <c r="J60" i="15"/>
  <c r="I60" i="15"/>
  <c r="H60" i="15"/>
  <c r="G60" i="15"/>
  <c r="F60" i="15"/>
  <c r="L59" i="15"/>
  <c r="K59" i="15"/>
  <c r="J59" i="15"/>
  <c r="I59" i="15"/>
  <c r="H59" i="15"/>
  <c r="G59" i="15"/>
  <c r="F59" i="15"/>
  <c r="L58" i="15"/>
  <c r="K58" i="15"/>
  <c r="J58" i="15"/>
  <c r="I58" i="15"/>
  <c r="H58" i="15"/>
  <c r="G58" i="15"/>
  <c r="F58" i="15"/>
  <c r="L57" i="15"/>
  <c r="K57" i="15"/>
  <c r="J57" i="15"/>
  <c r="I57" i="15"/>
  <c r="H57" i="15"/>
  <c r="G57" i="15"/>
  <c r="F57" i="15"/>
  <c r="S56" i="15"/>
  <c r="R56" i="15"/>
  <c r="E56" i="15"/>
  <c r="S55" i="15"/>
  <c r="R55" i="15"/>
  <c r="E55" i="15"/>
  <c r="L54" i="15"/>
  <c r="K54" i="15"/>
  <c r="J54" i="15"/>
  <c r="I54" i="15"/>
  <c r="H54" i="15"/>
  <c r="G54" i="15"/>
  <c r="F54" i="15"/>
  <c r="L53" i="15"/>
  <c r="K53" i="15"/>
  <c r="J53" i="15"/>
  <c r="I53" i="15"/>
  <c r="H53" i="15"/>
  <c r="G53" i="15"/>
  <c r="F53" i="15"/>
  <c r="L52" i="15"/>
  <c r="K52" i="15"/>
  <c r="J52" i="15"/>
  <c r="I52" i="15"/>
  <c r="H52" i="15"/>
  <c r="G52" i="15"/>
  <c r="F52" i="15"/>
  <c r="L51" i="15"/>
  <c r="K51" i="15"/>
  <c r="J51" i="15"/>
  <c r="I51" i="15"/>
  <c r="H51" i="15"/>
  <c r="G51" i="15"/>
  <c r="F51" i="15"/>
  <c r="L50" i="15"/>
  <c r="K50" i="15"/>
  <c r="J50" i="15"/>
  <c r="I50" i="15"/>
  <c r="H50" i="15"/>
  <c r="G50" i="15"/>
  <c r="F50" i="15"/>
  <c r="L49" i="15"/>
  <c r="K49" i="15"/>
  <c r="J49" i="15"/>
  <c r="I49" i="15"/>
  <c r="H49" i="15"/>
  <c r="G49" i="15"/>
  <c r="F49" i="15"/>
  <c r="L48" i="15"/>
  <c r="K48" i="15"/>
  <c r="J48" i="15"/>
  <c r="I48" i="15"/>
  <c r="H48" i="15"/>
  <c r="G48" i="15"/>
  <c r="F48" i="15"/>
  <c r="R47" i="15"/>
  <c r="S46" i="15"/>
  <c r="R46" i="15"/>
  <c r="H46" i="15"/>
  <c r="E46" i="15"/>
  <c r="L45" i="15"/>
  <c r="L46" i="15" s="1"/>
  <c r="K45" i="15"/>
  <c r="K46" i="15" s="1"/>
  <c r="J45" i="15"/>
  <c r="J46" i="15" s="1"/>
  <c r="I45" i="15"/>
  <c r="I46" i="15" s="1"/>
  <c r="H45" i="15"/>
  <c r="G45" i="15"/>
  <c r="F45" i="15"/>
  <c r="S44" i="15"/>
  <c r="S47" i="15" s="1"/>
  <c r="R44" i="15"/>
  <c r="E44" i="15"/>
  <c r="E47" i="15" s="1"/>
  <c r="L43" i="15"/>
  <c r="K43" i="15"/>
  <c r="J43" i="15"/>
  <c r="I43" i="15"/>
  <c r="H43" i="15"/>
  <c r="G43" i="15"/>
  <c r="F43" i="15"/>
  <c r="L42" i="15"/>
  <c r="K42" i="15"/>
  <c r="J42" i="15"/>
  <c r="I42" i="15"/>
  <c r="H42" i="15"/>
  <c r="G42" i="15"/>
  <c r="F42" i="15"/>
  <c r="L41" i="15"/>
  <c r="K41" i="15"/>
  <c r="J41" i="15"/>
  <c r="I41" i="15"/>
  <c r="H41" i="15"/>
  <c r="G41" i="15"/>
  <c r="F41" i="15"/>
  <c r="L40" i="15"/>
  <c r="K40" i="15"/>
  <c r="J40" i="15"/>
  <c r="I40" i="15"/>
  <c r="H40" i="15"/>
  <c r="G40" i="15"/>
  <c r="F40" i="15"/>
  <c r="L39" i="15"/>
  <c r="K39" i="15"/>
  <c r="J39" i="15"/>
  <c r="I39" i="15"/>
  <c r="H39" i="15"/>
  <c r="G39" i="15"/>
  <c r="F39" i="15"/>
  <c r="S37" i="15"/>
  <c r="R37" i="15"/>
  <c r="E37" i="15"/>
  <c r="L36" i="15"/>
  <c r="L37" i="15" s="1"/>
  <c r="K36" i="15"/>
  <c r="K37" i="15" s="1"/>
  <c r="J36" i="15"/>
  <c r="J37" i="15" s="1"/>
  <c r="I36" i="15"/>
  <c r="I37" i="15" s="1"/>
  <c r="H36" i="15"/>
  <c r="H37" i="15" s="1"/>
  <c r="G36" i="15"/>
  <c r="F36" i="15"/>
  <c r="S35" i="15"/>
  <c r="S38" i="15" s="1"/>
  <c r="R35" i="15"/>
  <c r="R38" i="15" s="1"/>
  <c r="E35" i="15"/>
  <c r="E38" i="15" s="1"/>
  <c r="L34" i="15"/>
  <c r="K34" i="15"/>
  <c r="J34" i="15"/>
  <c r="I34" i="15"/>
  <c r="H34" i="15"/>
  <c r="G34" i="15"/>
  <c r="F34" i="15"/>
  <c r="L33" i="15"/>
  <c r="K33" i="15"/>
  <c r="J33" i="15"/>
  <c r="I33" i="15"/>
  <c r="H33" i="15"/>
  <c r="G33" i="15"/>
  <c r="F33" i="15"/>
  <c r="L32" i="15"/>
  <c r="K32" i="15"/>
  <c r="J32" i="15"/>
  <c r="I32" i="15"/>
  <c r="H32" i="15"/>
  <c r="G32" i="15"/>
  <c r="F32" i="15"/>
  <c r="L31" i="15"/>
  <c r="K31" i="15"/>
  <c r="J31" i="15"/>
  <c r="I31" i="15"/>
  <c r="H31" i="15"/>
  <c r="G31" i="15"/>
  <c r="F31" i="15"/>
  <c r="L30" i="15"/>
  <c r="K30" i="15"/>
  <c r="J30" i="15"/>
  <c r="I30" i="15"/>
  <c r="H30" i="15"/>
  <c r="G30" i="15"/>
  <c r="F30" i="15"/>
  <c r="L29" i="15"/>
  <c r="K29" i="15"/>
  <c r="J29" i="15"/>
  <c r="J35" i="15" s="1"/>
  <c r="I29" i="15"/>
  <c r="H29" i="15"/>
  <c r="G29" i="15"/>
  <c r="F29" i="15"/>
  <c r="S27" i="15"/>
  <c r="R27" i="15"/>
  <c r="E27" i="15"/>
  <c r="L26" i="15"/>
  <c r="K26" i="15"/>
  <c r="J26" i="15"/>
  <c r="I26" i="15"/>
  <c r="H26" i="15"/>
  <c r="G26" i="15"/>
  <c r="F26" i="15"/>
  <c r="L25" i="15"/>
  <c r="K25" i="15"/>
  <c r="J25" i="15"/>
  <c r="I25" i="15"/>
  <c r="H25" i="15"/>
  <c r="G25" i="15"/>
  <c r="F25" i="15"/>
  <c r="L24" i="15"/>
  <c r="K24" i="15"/>
  <c r="J24" i="15"/>
  <c r="I24" i="15"/>
  <c r="H24" i="15"/>
  <c r="G24" i="15"/>
  <c r="F24" i="15"/>
  <c r="L23" i="15"/>
  <c r="K23" i="15"/>
  <c r="J23" i="15"/>
  <c r="I23" i="15"/>
  <c r="H23" i="15"/>
  <c r="G23" i="15"/>
  <c r="F23" i="15"/>
  <c r="L22" i="15"/>
  <c r="K22" i="15"/>
  <c r="J22" i="15"/>
  <c r="I22" i="15"/>
  <c r="H22" i="15"/>
  <c r="G22" i="15"/>
  <c r="F22" i="15"/>
  <c r="S21" i="15"/>
  <c r="S28" i="15" s="1"/>
  <c r="R21" i="15"/>
  <c r="R28" i="15" s="1"/>
  <c r="E21" i="15"/>
  <c r="E28" i="15" s="1"/>
  <c r="L20" i="15"/>
  <c r="K20" i="15"/>
  <c r="J20" i="15"/>
  <c r="I20" i="15"/>
  <c r="H20" i="15"/>
  <c r="G20" i="15"/>
  <c r="F20" i="15"/>
  <c r="L19" i="15"/>
  <c r="K19" i="15"/>
  <c r="J19" i="15"/>
  <c r="I19" i="15"/>
  <c r="H19" i="15"/>
  <c r="G19" i="15"/>
  <c r="F19" i="15"/>
  <c r="L18" i="15"/>
  <c r="K18" i="15"/>
  <c r="J18" i="15"/>
  <c r="I18" i="15"/>
  <c r="H18" i="15"/>
  <c r="G18" i="15"/>
  <c r="F18" i="15"/>
  <c r="L17" i="15"/>
  <c r="K17" i="15"/>
  <c r="J17" i="15"/>
  <c r="I17" i="15"/>
  <c r="H17" i="15"/>
  <c r="G17" i="15"/>
  <c r="F17" i="15"/>
  <c r="S15" i="15"/>
  <c r="R15" i="15"/>
  <c r="E15" i="15"/>
  <c r="L14" i="15"/>
  <c r="L15" i="15" s="1"/>
  <c r="K14" i="15"/>
  <c r="K15" i="15" s="1"/>
  <c r="J14" i="15"/>
  <c r="J15" i="15" s="1"/>
  <c r="I14" i="15"/>
  <c r="I15" i="15" s="1"/>
  <c r="H14" i="15"/>
  <c r="H15" i="15" s="1"/>
  <c r="G14" i="15"/>
  <c r="F14" i="15"/>
  <c r="S13" i="15"/>
  <c r="S16" i="15" s="1"/>
  <c r="R13" i="15"/>
  <c r="R16" i="15" s="1"/>
  <c r="E13" i="15"/>
  <c r="L12" i="15"/>
  <c r="K12" i="15"/>
  <c r="J12" i="15"/>
  <c r="I12" i="15"/>
  <c r="H12" i="15"/>
  <c r="G12" i="15"/>
  <c r="F12" i="15"/>
  <c r="L11" i="15"/>
  <c r="K11" i="15"/>
  <c r="J11" i="15"/>
  <c r="I11" i="15"/>
  <c r="H11" i="15"/>
  <c r="G11" i="15"/>
  <c r="F11" i="15"/>
  <c r="L10" i="15"/>
  <c r="K10" i="15"/>
  <c r="J10" i="15"/>
  <c r="I10" i="15"/>
  <c r="H10" i="15"/>
  <c r="G10" i="15"/>
  <c r="F10" i="15"/>
  <c r="L9" i="15"/>
  <c r="K9" i="15"/>
  <c r="J9" i="15"/>
  <c r="I9" i="15"/>
  <c r="H9" i="15"/>
  <c r="G9" i="15"/>
  <c r="F9" i="15"/>
  <c r="L8" i="15"/>
  <c r="K8" i="15"/>
  <c r="J8" i="15"/>
  <c r="I8" i="15"/>
  <c r="H8" i="15"/>
  <c r="G8" i="15"/>
  <c r="F8" i="15"/>
  <c r="L7" i="15"/>
  <c r="K7" i="15"/>
  <c r="J7" i="15"/>
  <c r="I7" i="15"/>
  <c r="H7" i="15"/>
  <c r="G7" i="15"/>
  <c r="F7" i="15"/>
  <c r="L6" i="15"/>
  <c r="K6" i="15"/>
  <c r="J6" i="15"/>
  <c r="I6" i="15"/>
  <c r="H6" i="15"/>
  <c r="G6" i="15"/>
  <c r="F6" i="15"/>
  <c r="L5" i="15"/>
  <c r="K5" i="15"/>
  <c r="J5" i="15"/>
  <c r="I5" i="15"/>
  <c r="H5" i="15"/>
  <c r="G5" i="15"/>
  <c r="F5" i="15"/>
  <c r="B2" i="15"/>
  <c r="S178" i="4"/>
  <c r="T178" i="4"/>
  <c r="V178" i="4"/>
  <c r="S198" i="4"/>
  <c r="T198" i="4"/>
  <c r="V198" i="4"/>
  <c r="Q198" i="4"/>
  <c r="R198" i="4" s="1"/>
  <c r="F200" i="4"/>
  <c r="G200" i="4"/>
  <c r="H200" i="4"/>
  <c r="I200" i="4"/>
  <c r="J200" i="4"/>
  <c r="K200" i="4"/>
  <c r="L200" i="4"/>
  <c r="M200" i="4"/>
  <c r="N200" i="4"/>
  <c r="O200" i="4"/>
  <c r="P200" i="4"/>
  <c r="E200" i="4"/>
  <c r="F199" i="4"/>
  <c r="G199" i="4"/>
  <c r="H199" i="4"/>
  <c r="I199" i="4"/>
  <c r="J199" i="4"/>
  <c r="K199" i="4"/>
  <c r="L199" i="4"/>
  <c r="M199" i="4"/>
  <c r="N199" i="4"/>
  <c r="O199" i="4"/>
  <c r="P199" i="4"/>
  <c r="E199" i="4"/>
  <c r="Q201" i="4"/>
  <c r="R201" i="4" s="1"/>
  <c r="S201" i="4"/>
  <c r="T201" i="4"/>
  <c r="U201" i="4"/>
  <c r="Q202" i="4"/>
  <c r="R202" i="4" s="1"/>
  <c r="S202" i="4"/>
  <c r="T202" i="4"/>
  <c r="U202" i="4"/>
  <c r="Q203" i="4"/>
  <c r="R203" i="4" s="1"/>
  <c r="S203" i="4"/>
  <c r="T203" i="4"/>
  <c r="U203" i="4"/>
  <c r="Q204" i="4"/>
  <c r="R204" i="4" s="1"/>
  <c r="S204" i="4"/>
  <c r="T204" i="4"/>
  <c r="V204" i="4"/>
  <c r="Q178" i="4"/>
  <c r="R178" i="4" s="1"/>
  <c r="F179" i="4"/>
  <c r="G179" i="4"/>
  <c r="H179" i="4"/>
  <c r="I179" i="4"/>
  <c r="J179" i="4"/>
  <c r="K179" i="4"/>
  <c r="L179" i="4"/>
  <c r="M179" i="4"/>
  <c r="N179" i="4"/>
  <c r="O179" i="4"/>
  <c r="P179" i="4"/>
  <c r="E179" i="4"/>
  <c r="S245" i="14"/>
  <c r="R245" i="14"/>
  <c r="E245" i="14"/>
  <c r="S244" i="14"/>
  <c r="R244" i="14"/>
  <c r="E244" i="14"/>
  <c r="L243" i="14"/>
  <c r="K243" i="14"/>
  <c r="J243" i="14"/>
  <c r="I243" i="14"/>
  <c r="H243" i="14"/>
  <c r="G243" i="14"/>
  <c r="F243" i="14"/>
  <c r="L242" i="14"/>
  <c r="K242" i="14"/>
  <c r="J242" i="14"/>
  <c r="I242" i="14"/>
  <c r="H242" i="14"/>
  <c r="G242" i="14"/>
  <c r="F242" i="14"/>
  <c r="L241" i="14"/>
  <c r="K241" i="14"/>
  <c r="J241" i="14"/>
  <c r="I241" i="14"/>
  <c r="H241" i="14"/>
  <c r="G241" i="14"/>
  <c r="F241" i="14"/>
  <c r="L240" i="14"/>
  <c r="K240" i="14"/>
  <c r="J240" i="14"/>
  <c r="I240" i="14"/>
  <c r="H240" i="14"/>
  <c r="G240" i="14"/>
  <c r="F240" i="14"/>
  <c r="L239" i="14"/>
  <c r="K239" i="14"/>
  <c r="J239" i="14"/>
  <c r="I239" i="14"/>
  <c r="H239" i="14"/>
  <c r="S237" i="14"/>
  <c r="R237" i="14"/>
  <c r="E237" i="14"/>
  <c r="L236" i="14"/>
  <c r="L237" i="14" s="1"/>
  <c r="K236" i="14"/>
  <c r="K237" i="14" s="1"/>
  <c r="J236" i="14"/>
  <c r="J237" i="14" s="1"/>
  <c r="I236" i="14"/>
  <c r="I237" i="14" s="1"/>
  <c r="H236" i="14"/>
  <c r="H237" i="14" s="1"/>
  <c r="G236" i="14"/>
  <c r="F236" i="14"/>
  <c r="S235" i="14"/>
  <c r="S238" i="14" s="1"/>
  <c r="R235" i="14"/>
  <c r="R238" i="14" s="1"/>
  <c r="E235" i="14"/>
  <c r="E238" i="14" s="1"/>
  <c r="L234" i="14"/>
  <c r="K234" i="14"/>
  <c r="J234" i="14"/>
  <c r="I234" i="14"/>
  <c r="H234" i="14"/>
  <c r="G234" i="14"/>
  <c r="F234" i="14"/>
  <c r="L233" i="14"/>
  <c r="K233" i="14"/>
  <c r="J233" i="14"/>
  <c r="I233" i="14"/>
  <c r="H233" i="14"/>
  <c r="G233" i="14"/>
  <c r="F233" i="14"/>
  <c r="L232" i="14"/>
  <c r="K232" i="14"/>
  <c r="J232" i="14"/>
  <c r="I232" i="14"/>
  <c r="H232" i="14"/>
  <c r="G232" i="14"/>
  <c r="F232" i="14"/>
  <c r="L231" i="14"/>
  <c r="K231" i="14"/>
  <c r="J231" i="14"/>
  <c r="I231" i="14"/>
  <c r="H231" i="14"/>
  <c r="G231" i="14"/>
  <c r="F231" i="14"/>
  <c r="L230" i="14"/>
  <c r="K230" i="14"/>
  <c r="J230" i="14"/>
  <c r="I230" i="14"/>
  <c r="H230" i="14"/>
  <c r="G230" i="14"/>
  <c r="F230" i="14"/>
  <c r="L229" i="14"/>
  <c r="K229" i="14"/>
  <c r="J229" i="14"/>
  <c r="I229" i="14"/>
  <c r="H229" i="14"/>
  <c r="G229" i="14"/>
  <c r="F229" i="14"/>
  <c r="L228" i="14"/>
  <c r="K228" i="14"/>
  <c r="J228" i="14"/>
  <c r="I228" i="14"/>
  <c r="H228" i="14"/>
  <c r="G228" i="14"/>
  <c r="F228" i="14"/>
  <c r="L227" i="14"/>
  <c r="K227" i="14"/>
  <c r="J227" i="14"/>
  <c r="I227" i="14"/>
  <c r="H227" i="14"/>
  <c r="G227" i="14"/>
  <c r="F227" i="14"/>
  <c r="L226" i="14"/>
  <c r="K226" i="14"/>
  <c r="J226" i="14"/>
  <c r="I226" i="14"/>
  <c r="H226" i="14"/>
  <c r="G226" i="14"/>
  <c r="F226" i="14"/>
  <c r="L225" i="14"/>
  <c r="K225" i="14"/>
  <c r="J225" i="14"/>
  <c r="I225" i="14"/>
  <c r="H225" i="14"/>
  <c r="G225" i="14"/>
  <c r="F225" i="14"/>
  <c r="S223" i="14"/>
  <c r="R223" i="14"/>
  <c r="E223" i="14"/>
  <c r="L222" i="14"/>
  <c r="K222" i="14"/>
  <c r="J222" i="14"/>
  <c r="I222" i="14"/>
  <c r="H222" i="14"/>
  <c r="G222" i="14"/>
  <c r="F222" i="14"/>
  <c r="L221" i="14"/>
  <c r="K221" i="14"/>
  <c r="J221" i="14"/>
  <c r="I221" i="14"/>
  <c r="H221" i="14"/>
  <c r="G221" i="14"/>
  <c r="F221" i="14"/>
  <c r="L220" i="14"/>
  <c r="K220" i="14"/>
  <c r="J220" i="14"/>
  <c r="I220" i="14"/>
  <c r="H220" i="14"/>
  <c r="G220" i="14"/>
  <c r="F220" i="14"/>
  <c r="L219" i="14"/>
  <c r="K219" i="14"/>
  <c r="J219" i="14"/>
  <c r="I219" i="14"/>
  <c r="H219" i="14"/>
  <c r="G219" i="14"/>
  <c r="F219" i="14"/>
  <c r="L218" i="14"/>
  <c r="K218" i="14"/>
  <c r="J218" i="14"/>
  <c r="I218" i="14"/>
  <c r="H218" i="14"/>
  <c r="G218" i="14"/>
  <c r="F218" i="14"/>
  <c r="L217" i="14"/>
  <c r="K217" i="14"/>
  <c r="J217" i="14"/>
  <c r="I217" i="14"/>
  <c r="H217" i="14"/>
  <c r="G217" i="14"/>
  <c r="F217" i="14"/>
  <c r="L216" i="14"/>
  <c r="K216" i="14"/>
  <c r="J216" i="14"/>
  <c r="I216" i="14"/>
  <c r="H216" i="14"/>
  <c r="G216" i="14"/>
  <c r="F216" i="14"/>
  <c r="L215" i="14"/>
  <c r="K215" i="14"/>
  <c r="J215" i="14"/>
  <c r="I215" i="14"/>
  <c r="H215" i="14"/>
  <c r="G215" i="14"/>
  <c r="F215" i="14"/>
  <c r="L214" i="14"/>
  <c r="K214" i="14"/>
  <c r="J214" i="14"/>
  <c r="I214" i="14"/>
  <c r="H214" i="14"/>
  <c r="G214" i="14"/>
  <c r="F214" i="14"/>
  <c r="L213" i="14"/>
  <c r="K213" i="14"/>
  <c r="J213" i="14"/>
  <c r="I213" i="14"/>
  <c r="H213" i="14"/>
  <c r="G213" i="14"/>
  <c r="F213" i="14"/>
  <c r="L212" i="14"/>
  <c r="K212" i="14"/>
  <c r="J212" i="14"/>
  <c r="I212" i="14"/>
  <c r="H212" i="14"/>
  <c r="G212" i="14"/>
  <c r="F212" i="14"/>
  <c r="S211" i="14"/>
  <c r="S224" i="14" s="1"/>
  <c r="R211" i="14"/>
  <c r="R224" i="14" s="1"/>
  <c r="E211" i="14"/>
  <c r="E224" i="14" s="1"/>
  <c r="L210" i="14"/>
  <c r="K210" i="14"/>
  <c r="J210" i="14"/>
  <c r="I210" i="14"/>
  <c r="H210" i="14"/>
  <c r="G210" i="14"/>
  <c r="F210" i="14"/>
  <c r="L209" i="14"/>
  <c r="K209" i="14"/>
  <c r="J209" i="14"/>
  <c r="I209" i="14"/>
  <c r="H209" i="14"/>
  <c r="G209" i="14"/>
  <c r="F209" i="14"/>
  <c r="L208" i="14"/>
  <c r="K208" i="14"/>
  <c r="J208" i="14"/>
  <c r="I208" i="14"/>
  <c r="H208" i="14"/>
  <c r="G208" i="14"/>
  <c r="F208" i="14"/>
  <c r="L207" i="14"/>
  <c r="K207" i="14"/>
  <c r="J207" i="14"/>
  <c r="I207" i="14"/>
  <c r="H207" i="14"/>
  <c r="G207" i="14"/>
  <c r="F207" i="14"/>
  <c r="L206" i="14"/>
  <c r="K206" i="14"/>
  <c r="J206" i="14"/>
  <c r="I206" i="14"/>
  <c r="H206" i="14"/>
  <c r="G206" i="14"/>
  <c r="F206" i="14"/>
  <c r="L205" i="14"/>
  <c r="K205" i="14"/>
  <c r="J205" i="14"/>
  <c r="I205" i="14"/>
  <c r="H205" i="14"/>
  <c r="G205" i="14"/>
  <c r="F205" i="14"/>
  <c r="L204" i="14"/>
  <c r="K204" i="14"/>
  <c r="J204" i="14"/>
  <c r="I204" i="14"/>
  <c r="H204" i="14"/>
  <c r="G204" i="14"/>
  <c r="F204" i="14"/>
  <c r="L203" i="14"/>
  <c r="K203" i="14"/>
  <c r="J203" i="14"/>
  <c r="I203" i="14"/>
  <c r="H203" i="14"/>
  <c r="G203" i="14"/>
  <c r="F203" i="14"/>
  <c r="L202" i="14"/>
  <c r="K202" i="14"/>
  <c r="J202" i="14"/>
  <c r="I202" i="14"/>
  <c r="H202" i="14"/>
  <c r="G202" i="14"/>
  <c r="F202" i="14"/>
  <c r="L201" i="14"/>
  <c r="K201" i="14"/>
  <c r="J201" i="14"/>
  <c r="I201" i="14"/>
  <c r="H201" i="14"/>
  <c r="G201" i="14"/>
  <c r="F201" i="14"/>
  <c r="S200" i="14"/>
  <c r="R200" i="14"/>
  <c r="E200" i="14"/>
  <c r="S199" i="14"/>
  <c r="R199" i="14"/>
  <c r="E199" i="14"/>
  <c r="L198" i="14"/>
  <c r="K198" i="14"/>
  <c r="J198" i="14"/>
  <c r="I198" i="14"/>
  <c r="H198" i="14"/>
  <c r="G198" i="14"/>
  <c r="F198" i="14"/>
  <c r="L197" i="14"/>
  <c r="K197" i="14"/>
  <c r="J197" i="14"/>
  <c r="I197" i="14"/>
  <c r="H197" i="14"/>
  <c r="G197" i="14"/>
  <c r="F197" i="14"/>
  <c r="L196" i="14"/>
  <c r="K196" i="14"/>
  <c r="J196" i="14"/>
  <c r="I196" i="14"/>
  <c r="H196" i="14"/>
  <c r="G196" i="14"/>
  <c r="F196" i="14"/>
  <c r="L195" i="14"/>
  <c r="K195" i="14"/>
  <c r="J195" i="14"/>
  <c r="I195" i="14"/>
  <c r="H195" i="14"/>
  <c r="G195" i="14"/>
  <c r="F195" i="14"/>
  <c r="L194" i="14"/>
  <c r="K194" i="14"/>
  <c r="J194" i="14"/>
  <c r="I194" i="14"/>
  <c r="H194" i="14"/>
  <c r="G194" i="14"/>
  <c r="F194" i="14"/>
  <c r="L193" i="14"/>
  <c r="K193" i="14"/>
  <c r="J193" i="14"/>
  <c r="I193" i="14"/>
  <c r="H193" i="14"/>
  <c r="G193" i="14"/>
  <c r="F193" i="14"/>
  <c r="L192" i="14"/>
  <c r="K192" i="14"/>
  <c r="J192" i="14"/>
  <c r="I192" i="14"/>
  <c r="H192" i="14"/>
  <c r="G192" i="14"/>
  <c r="F192" i="14"/>
  <c r="S191" i="14"/>
  <c r="R191" i="14"/>
  <c r="E191" i="14"/>
  <c r="S190" i="14"/>
  <c r="R190" i="14"/>
  <c r="E190" i="14"/>
  <c r="L189" i="14"/>
  <c r="K189" i="14"/>
  <c r="J189" i="14"/>
  <c r="I189" i="14"/>
  <c r="H189" i="14"/>
  <c r="G189" i="14"/>
  <c r="F189" i="14"/>
  <c r="L188" i="14"/>
  <c r="K188" i="14"/>
  <c r="J188" i="14"/>
  <c r="I188" i="14"/>
  <c r="H188" i="14"/>
  <c r="G188" i="14"/>
  <c r="F188" i="14"/>
  <c r="L187" i="14"/>
  <c r="K187" i="14"/>
  <c r="J187" i="14"/>
  <c r="I187" i="14"/>
  <c r="H187" i="14"/>
  <c r="G187" i="14"/>
  <c r="F187" i="14"/>
  <c r="L186" i="14"/>
  <c r="K186" i="14"/>
  <c r="J186" i="14"/>
  <c r="I186" i="14"/>
  <c r="H186" i="14"/>
  <c r="G186" i="14"/>
  <c r="F186" i="14"/>
  <c r="S185" i="14"/>
  <c r="R185" i="14"/>
  <c r="E185" i="14"/>
  <c r="S184" i="14"/>
  <c r="R184" i="14"/>
  <c r="E184" i="14"/>
  <c r="L183" i="14"/>
  <c r="K183" i="14"/>
  <c r="J183" i="14"/>
  <c r="I183" i="14"/>
  <c r="H183" i="14"/>
  <c r="G183" i="14"/>
  <c r="F183" i="14"/>
  <c r="L182" i="14"/>
  <c r="K182" i="14"/>
  <c r="J182" i="14"/>
  <c r="I182" i="14"/>
  <c r="H182" i="14"/>
  <c r="G182" i="14"/>
  <c r="F182" i="14"/>
  <c r="L181" i="14"/>
  <c r="K181" i="14"/>
  <c r="J181" i="14"/>
  <c r="I181" i="14"/>
  <c r="H181" i="14"/>
  <c r="G181" i="14"/>
  <c r="F181" i="14"/>
  <c r="L180" i="14"/>
  <c r="K180" i="14"/>
  <c r="J180" i="14"/>
  <c r="I180" i="14"/>
  <c r="H180" i="14"/>
  <c r="G180" i="14"/>
  <c r="F180" i="14"/>
  <c r="L179" i="14"/>
  <c r="K179" i="14"/>
  <c r="J179" i="14"/>
  <c r="I179" i="14"/>
  <c r="H179" i="14"/>
  <c r="G179" i="14"/>
  <c r="F179" i="14"/>
  <c r="L178" i="14"/>
  <c r="K178" i="14"/>
  <c r="J178" i="14"/>
  <c r="I178" i="14"/>
  <c r="H178" i="14"/>
  <c r="G178" i="14"/>
  <c r="F178" i="14"/>
  <c r="S176" i="14"/>
  <c r="R176" i="14"/>
  <c r="E176" i="14"/>
  <c r="L175" i="14"/>
  <c r="K175" i="14"/>
  <c r="J175" i="14"/>
  <c r="I175" i="14"/>
  <c r="H175" i="14"/>
  <c r="G175" i="14"/>
  <c r="F175" i="14"/>
  <c r="L174" i="14"/>
  <c r="K174" i="14"/>
  <c r="J174" i="14"/>
  <c r="I174" i="14"/>
  <c r="H174" i="14"/>
  <c r="G174" i="14"/>
  <c r="F174" i="14"/>
  <c r="L173" i="14"/>
  <c r="K173" i="14"/>
  <c r="J173" i="14"/>
  <c r="I173" i="14"/>
  <c r="H173" i="14"/>
  <c r="G173" i="14"/>
  <c r="F173" i="14"/>
  <c r="L172" i="14"/>
  <c r="K172" i="14"/>
  <c r="J172" i="14"/>
  <c r="I172" i="14"/>
  <c r="H172" i="14"/>
  <c r="G172" i="14"/>
  <c r="F172" i="14"/>
  <c r="S171" i="14"/>
  <c r="S177" i="14" s="1"/>
  <c r="R171" i="14"/>
  <c r="R177" i="14" s="1"/>
  <c r="E171" i="14"/>
  <c r="E177" i="14" s="1"/>
  <c r="L170" i="14"/>
  <c r="K170" i="14"/>
  <c r="J170" i="14"/>
  <c r="I170" i="14"/>
  <c r="H170" i="14"/>
  <c r="G170" i="14"/>
  <c r="F170" i="14"/>
  <c r="L169" i="14"/>
  <c r="K169" i="14"/>
  <c r="J169" i="14"/>
  <c r="I169" i="14"/>
  <c r="H169" i="14"/>
  <c r="G169" i="14"/>
  <c r="F169" i="14"/>
  <c r="L168" i="14"/>
  <c r="K168" i="14"/>
  <c r="J168" i="14"/>
  <c r="I168" i="14"/>
  <c r="H168" i="14"/>
  <c r="G168" i="14"/>
  <c r="F168" i="14"/>
  <c r="L167" i="14"/>
  <c r="K167" i="14"/>
  <c r="J167" i="14"/>
  <c r="I167" i="14"/>
  <c r="H167" i="14"/>
  <c r="G167" i="14"/>
  <c r="F167" i="14"/>
  <c r="L166" i="14"/>
  <c r="K166" i="14"/>
  <c r="J166" i="14"/>
  <c r="I166" i="14"/>
  <c r="H166" i="14"/>
  <c r="G166" i="14"/>
  <c r="F166" i="14"/>
  <c r="L165" i="14"/>
  <c r="K165" i="14"/>
  <c r="J165" i="14"/>
  <c r="I165" i="14"/>
  <c r="H165" i="14"/>
  <c r="G165" i="14"/>
  <c r="F165" i="14"/>
  <c r="L164" i="14"/>
  <c r="K164" i="14"/>
  <c r="J164" i="14"/>
  <c r="I164" i="14"/>
  <c r="H164" i="14"/>
  <c r="G164" i="14"/>
  <c r="F164" i="14"/>
  <c r="S163" i="14"/>
  <c r="R163" i="14"/>
  <c r="E163" i="14"/>
  <c r="S162" i="14"/>
  <c r="R162" i="14"/>
  <c r="E162" i="14"/>
  <c r="L161" i="14"/>
  <c r="K161" i="14"/>
  <c r="J161" i="14"/>
  <c r="I161" i="14"/>
  <c r="H161" i="14"/>
  <c r="G161" i="14"/>
  <c r="F161" i="14"/>
  <c r="L160" i="14"/>
  <c r="K160" i="14"/>
  <c r="J160" i="14"/>
  <c r="I160" i="14"/>
  <c r="H160" i="14"/>
  <c r="G160" i="14"/>
  <c r="F160" i="14"/>
  <c r="L159" i="14"/>
  <c r="K159" i="14"/>
  <c r="J159" i="14"/>
  <c r="I159" i="14"/>
  <c r="H159" i="14"/>
  <c r="G159" i="14"/>
  <c r="F159" i="14"/>
  <c r="L158" i="14"/>
  <c r="K158" i="14"/>
  <c r="J158" i="14"/>
  <c r="I158" i="14"/>
  <c r="H158" i="14"/>
  <c r="G158" i="14"/>
  <c r="F158" i="14"/>
  <c r="L157" i="14"/>
  <c r="K157" i="14"/>
  <c r="J157" i="14"/>
  <c r="I157" i="14"/>
  <c r="H157" i="14"/>
  <c r="G157" i="14"/>
  <c r="F157" i="14"/>
  <c r="L156" i="14"/>
  <c r="K156" i="14"/>
  <c r="J156" i="14"/>
  <c r="I156" i="14"/>
  <c r="H156" i="14"/>
  <c r="G156" i="14"/>
  <c r="F156" i="14"/>
  <c r="S155" i="14"/>
  <c r="R155" i="14"/>
  <c r="E155" i="14"/>
  <c r="S154" i="14"/>
  <c r="R154" i="14"/>
  <c r="E154" i="14"/>
  <c r="L153" i="14"/>
  <c r="K153" i="14"/>
  <c r="J153" i="14"/>
  <c r="I153" i="14"/>
  <c r="H153" i="14"/>
  <c r="G153" i="14"/>
  <c r="F153" i="14"/>
  <c r="L152" i="14"/>
  <c r="K152" i="14"/>
  <c r="J152" i="14"/>
  <c r="I152" i="14"/>
  <c r="H152" i="14"/>
  <c r="G152" i="14"/>
  <c r="F152" i="14"/>
  <c r="L151" i="14"/>
  <c r="K151" i="14"/>
  <c r="J151" i="14"/>
  <c r="I151" i="14"/>
  <c r="H151" i="14"/>
  <c r="G151" i="14"/>
  <c r="F151" i="14"/>
  <c r="L150" i="14"/>
  <c r="K150" i="14"/>
  <c r="J150" i="14"/>
  <c r="I150" i="14"/>
  <c r="H150" i="14"/>
  <c r="G150" i="14"/>
  <c r="F150" i="14"/>
  <c r="L149" i="14"/>
  <c r="K149" i="14"/>
  <c r="J149" i="14"/>
  <c r="I149" i="14"/>
  <c r="H149" i="14"/>
  <c r="G149" i="14"/>
  <c r="F149" i="14"/>
  <c r="S148" i="14"/>
  <c r="R148" i="14"/>
  <c r="E148" i="14"/>
  <c r="S147" i="14"/>
  <c r="R147" i="14"/>
  <c r="E147" i="14"/>
  <c r="L146" i="14"/>
  <c r="K146" i="14"/>
  <c r="J146" i="14"/>
  <c r="I146" i="14"/>
  <c r="H146" i="14"/>
  <c r="G146" i="14"/>
  <c r="F146" i="14"/>
  <c r="L145" i="14"/>
  <c r="K145" i="14"/>
  <c r="J145" i="14"/>
  <c r="I145" i="14"/>
  <c r="H145" i="14"/>
  <c r="G145" i="14"/>
  <c r="F145" i="14"/>
  <c r="L144" i="14"/>
  <c r="K144" i="14"/>
  <c r="J144" i="14"/>
  <c r="I144" i="14"/>
  <c r="H144" i="14"/>
  <c r="G144" i="14"/>
  <c r="F144" i="14"/>
  <c r="L143" i="14"/>
  <c r="K143" i="14"/>
  <c r="J143" i="14"/>
  <c r="I143" i="14"/>
  <c r="H143" i="14"/>
  <c r="G143" i="14"/>
  <c r="F143" i="14"/>
  <c r="S141" i="14"/>
  <c r="R141" i="14"/>
  <c r="E141" i="14"/>
  <c r="L140" i="14"/>
  <c r="K140" i="14"/>
  <c r="J140" i="14"/>
  <c r="I140" i="14"/>
  <c r="H140" i="14"/>
  <c r="G140" i="14"/>
  <c r="F140" i="14"/>
  <c r="L139" i="14"/>
  <c r="K139" i="14"/>
  <c r="J139" i="14"/>
  <c r="I139" i="14"/>
  <c r="H139" i="14"/>
  <c r="G139" i="14"/>
  <c r="F139" i="14"/>
  <c r="S138" i="14"/>
  <c r="S142" i="14" s="1"/>
  <c r="R138" i="14"/>
  <c r="R142" i="14" s="1"/>
  <c r="E138" i="14"/>
  <c r="E142" i="14" s="1"/>
  <c r="L137" i="14"/>
  <c r="K137" i="14"/>
  <c r="J137" i="14"/>
  <c r="I137" i="14"/>
  <c r="H137" i="14"/>
  <c r="G137" i="14"/>
  <c r="F137" i="14"/>
  <c r="L136" i="14"/>
  <c r="K136" i="14"/>
  <c r="J136" i="14"/>
  <c r="I136" i="14"/>
  <c r="H136" i="14"/>
  <c r="G136" i="14"/>
  <c r="F136" i="14"/>
  <c r="L135" i="14"/>
  <c r="K135" i="14"/>
  <c r="J135" i="14"/>
  <c r="I135" i="14"/>
  <c r="H135" i="14"/>
  <c r="G135" i="14"/>
  <c r="F135" i="14"/>
  <c r="L134" i="14"/>
  <c r="K134" i="14"/>
  <c r="J134" i="14"/>
  <c r="I134" i="14"/>
  <c r="H134" i="14"/>
  <c r="G134" i="14"/>
  <c r="F134" i="14"/>
  <c r="L133" i="14"/>
  <c r="K133" i="14"/>
  <c r="J133" i="14"/>
  <c r="I133" i="14"/>
  <c r="H133" i="14"/>
  <c r="G133" i="14"/>
  <c r="F133" i="14"/>
  <c r="L132" i="14"/>
  <c r="K132" i="14"/>
  <c r="J132" i="14"/>
  <c r="I132" i="14"/>
  <c r="H132" i="14"/>
  <c r="G132" i="14"/>
  <c r="F132" i="14"/>
  <c r="S129" i="14"/>
  <c r="R129" i="14"/>
  <c r="E129" i="14"/>
  <c r="L128" i="14"/>
  <c r="K128" i="14"/>
  <c r="J128" i="14"/>
  <c r="I128" i="14"/>
  <c r="H128" i="14"/>
  <c r="G128" i="14"/>
  <c r="F128" i="14"/>
  <c r="L127" i="14"/>
  <c r="K127" i="14"/>
  <c r="J127" i="14"/>
  <c r="I127" i="14"/>
  <c r="H127" i="14"/>
  <c r="G127" i="14"/>
  <c r="F127" i="14"/>
  <c r="L126" i="14"/>
  <c r="K126" i="14"/>
  <c r="J126" i="14"/>
  <c r="I126" i="14"/>
  <c r="H126" i="14"/>
  <c r="G126" i="14"/>
  <c r="F126" i="14"/>
  <c r="L125" i="14"/>
  <c r="K125" i="14"/>
  <c r="J125" i="14"/>
  <c r="I125" i="14"/>
  <c r="H125" i="14"/>
  <c r="G125" i="14"/>
  <c r="F125" i="14"/>
  <c r="L124" i="14"/>
  <c r="K124" i="14"/>
  <c r="J124" i="14"/>
  <c r="I124" i="14"/>
  <c r="H124" i="14"/>
  <c r="G124" i="14"/>
  <c r="F124" i="14"/>
  <c r="S123" i="14"/>
  <c r="S130" i="14" s="1"/>
  <c r="R123" i="14"/>
  <c r="R130" i="14" s="1"/>
  <c r="E123" i="14"/>
  <c r="E130" i="14" s="1"/>
  <c r="L122" i="14"/>
  <c r="K122" i="14"/>
  <c r="J122" i="14"/>
  <c r="I122" i="14"/>
  <c r="H122" i="14"/>
  <c r="G122" i="14"/>
  <c r="F122" i="14"/>
  <c r="L121" i="14"/>
  <c r="K121" i="14"/>
  <c r="J121" i="14"/>
  <c r="I121" i="14"/>
  <c r="H121" i="14"/>
  <c r="G121" i="14"/>
  <c r="F121" i="14"/>
  <c r="L120" i="14"/>
  <c r="K120" i="14"/>
  <c r="J120" i="14"/>
  <c r="I120" i="14"/>
  <c r="H120" i="14"/>
  <c r="G120" i="14"/>
  <c r="F120" i="14"/>
  <c r="L119" i="14"/>
  <c r="K119" i="14"/>
  <c r="J119" i="14"/>
  <c r="I119" i="14"/>
  <c r="H119" i="14"/>
  <c r="G119" i="14"/>
  <c r="F119" i="14"/>
  <c r="L118" i="14"/>
  <c r="K118" i="14"/>
  <c r="J118" i="14"/>
  <c r="I118" i="14"/>
  <c r="H118" i="14"/>
  <c r="G118" i="14"/>
  <c r="F118" i="14"/>
  <c r="L117" i="14"/>
  <c r="K117" i="14"/>
  <c r="J117" i="14"/>
  <c r="I117" i="14"/>
  <c r="H117" i="14"/>
  <c r="G117" i="14"/>
  <c r="F117" i="14"/>
  <c r="S116" i="14"/>
  <c r="R116" i="14"/>
  <c r="E116" i="14"/>
  <c r="S115" i="14"/>
  <c r="R115" i="14"/>
  <c r="E115" i="14"/>
  <c r="L114" i="14"/>
  <c r="K114" i="14"/>
  <c r="J114" i="14"/>
  <c r="I114" i="14"/>
  <c r="H114" i="14"/>
  <c r="G114" i="14"/>
  <c r="F114" i="14"/>
  <c r="L113" i="14"/>
  <c r="K113" i="14"/>
  <c r="J113" i="14"/>
  <c r="I113" i="14"/>
  <c r="H113" i="14"/>
  <c r="G113" i="14"/>
  <c r="F113" i="14"/>
  <c r="L112" i="14"/>
  <c r="K112" i="14"/>
  <c r="J112" i="14"/>
  <c r="I112" i="14"/>
  <c r="H112" i="14"/>
  <c r="G112" i="14"/>
  <c r="F112" i="14"/>
  <c r="L111" i="14"/>
  <c r="K111" i="14"/>
  <c r="J111" i="14"/>
  <c r="I111" i="14"/>
  <c r="H111" i="14"/>
  <c r="G111" i="14"/>
  <c r="F111" i="14"/>
  <c r="S110" i="14"/>
  <c r="R110" i="14"/>
  <c r="E110" i="14"/>
  <c r="S109" i="14"/>
  <c r="R109" i="14"/>
  <c r="E109" i="14"/>
  <c r="L108" i="14"/>
  <c r="K108" i="14"/>
  <c r="J108" i="14"/>
  <c r="I108" i="14"/>
  <c r="H108" i="14"/>
  <c r="G108" i="14"/>
  <c r="F108" i="14"/>
  <c r="L107" i="14"/>
  <c r="K107" i="14"/>
  <c r="J107" i="14"/>
  <c r="I107" i="14"/>
  <c r="H107" i="14"/>
  <c r="G107" i="14"/>
  <c r="F107" i="14"/>
  <c r="S105" i="14"/>
  <c r="R105" i="14"/>
  <c r="E105" i="14"/>
  <c r="L104" i="14"/>
  <c r="K104" i="14"/>
  <c r="J104" i="14"/>
  <c r="I104" i="14"/>
  <c r="H104" i="14"/>
  <c r="G104" i="14"/>
  <c r="F104" i="14"/>
  <c r="L103" i="14"/>
  <c r="K103" i="14"/>
  <c r="J103" i="14"/>
  <c r="I103" i="14"/>
  <c r="H103" i="14"/>
  <c r="G103" i="14"/>
  <c r="F103" i="14"/>
  <c r="L102" i="14"/>
  <c r="K102" i="14"/>
  <c r="J102" i="14"/>
  <c r="I102" i="14"/>
  <c r="H102" i="14"/>
  <c r="G102" i="14"/>
  <c r="F102" i="14"/>
  <c r="L101" i="14"/>
  <c r="K101" i="14"/>
  <c r="J101" i="14"/>
  <c r="I101" i="14"/>
  <c r="H101" i="14"/>
  <c r="G101" i="14"/>
  <c r="F101" i="14"/>
  <c r="S100" i="14"/>
  <c r="S106" i="14" s="1"/>
  <c r="R100" i="14"/>
  <c r="R106" i="14" s="1"/>
  <c r="E100" i="14"/>
  <c r="E106" i="14" s="1"/>
  <c r="L99" i="14"/>
  <c r="K99" i="14"/>
  <c r="J99" i="14"/>
  <c r="I99" i="14"/>
  <c r="H99" i="14"/>
  <c r="G99" i="14"/>
  <c r="F99" i="14"/>
  <c r="L98" i="14"/>
  <c r="K98" i="14"/>
  <c r="J98" i="14"/>
  <c r="I98" i="14"/>
  <c r="H98" i="14"/>
  <c r="G98" i="14"/>
  <c r="F98" i="14"/>
  <c r="L97" i="14"/>
  <c r="K97" i="14"/>
  <c r="J97" i="14"/>
  <c r="I97" i="14"/>
  <c r="H97" i="14"/>
  <c r="G97" i="14"/>
  <c r="F97" i="14"/>
  <c r="L96" i="14"/>
  <c r="K96" i="14"/>
  <c r="J96" i="14"/>
  <c r="I96" i="14"/>
  <c r="H96" i="14"/>
  <c r="G96" i="14"/>
  <c r="F96" i="14"/>
  <c r="L95" i="14"/>
  <c r="K95" i="14"/>
  <c r="J95" i="14"/>
  <c r="I95" i="14"/>
  <c r="H95" i="14"/>
  <c r="G95" i="14"/>
  <c r="F95" i="14"/>
  <c r="L94" i="14"/>
  <c r="K94" i="14"/>
  <c r="J94" i="14"/>
  <c r="I94" i="14"/>
  <c r="H94" i="14"/>
  <c r="G94" i="14"/>
  <c r="F94" i="14"/>
  <c r="L93" i="14"/>
  <c r="K93" i="14"/>
  <c r="J93" i="14"/>
  <c r="I93" i="14"/>
  <c r="H93" i="14"/>
  <c r="G93" i="14"/>
  <c r="F93" i="14"/>
  <c r="L92" i="14"/>
  <c r="K92" i="14"/>
  <c r="J92" i="14"/>
  <c r="I92" i="14"/>
  <c r="H92" i="14"/>
  <c r="G92" i="14"/>
  <c r="F92" i="14"/>
  <c r="L91" i="14"/>
  <c r="K91" i="14"/>
  <c r="J91" i="14"/>
  <c r="I91" i="14"/>
  <c r="H91" i="14"/>
  <c r="G91" i="14"/>
  <c r="F91" i="14"/>
  <c r="S90" i="14"/>
  <c r="R90" i="14"/>
  <c r="E90" i="14"/>
  <c r="S89" i="14"/>
  <c r="R89" i="14"/>
  <c r="E89" i="14"/>
  <c r="L88" i="14"/>
  <c r="K88" i="14"/>
  <c r="J88" i="14"/>
  <c r="I88" i="14"/>
  <c r="H88" i="14"/>
  <c r="G88" i="14"/>
  <c r="F88" i="14"/>
  <c r="L87" i="14"/>
  <c r="K87" i="14"/>
  <c r="J87" i="14"/>
  <c r="I87" i="14"/>
  <c r="H87" i="14"/>
  <c r="G87" i="14"/>
  <c r="F87" i="14"/>
  <c r="L86" i="14"/>
  <c r="K86" i="14"/>
  <c r="J86" i="14"/>
  <c r="I86" i="14"/>
  <c r="H86" i="14"/>
  <c r="G86" i="14"/>
  <c r="F86" i="14"/>
  <c r="L85" i="14"/>
  <c r="K85" i="14"/>
  <c r="J85" i="14"/>
  <c r="I85" i="14"/>
  <c r="H85" i="14"/>
  <c r="G85" i="14"/>
  <c r="F85" i="14"/>
  <c r="L84" i="14"/>
  <c r="K84" i="14"/>
  <c r="J84" i="14"/>
  <c r="I84" i="14"/>
  <c r="H84" i="14"/>
  <c r="G84" i="14"/>
  <c r="F84" i="14"/>
  <c r="L83" i="14"/>
  <c r="K83" i="14"/>
  <c r="J83" i="14"/>
  <c r="I83" i="14"/>
  <c r="H83" i="14"/>
  <c r="G83" i="14"/>
  <c r="F83" i="14"/>
  <c r="L82" i="14"/>
  <c r="K82" i="14"/>
  <c r="J82" i="14"/>
  <c r="I82" i="14"/>
  <c r="H82" i="14"/>
  <c r="G82" i="14"/>
  <c r="F82" i="14"/>
  <c r="S79" i="14"/>
  <c r="R79" i="14"/>
  <c r="E79" i="14"/>
  <c r="L78" i="14"/>
  <c r="L79" i="14" s="1"/>
  <c r="K78" i="14"/>
  <c r="K79" i="14" s="1"/>
  <c r="J78" i="14"/>
  <c r="J79" i="14" s="1"/>
  <c r="I78" i="14"/>
  <c r="I79" i="14" s="1"/>
  <c r="H78" i="14"/>
  <c r="H79" i="14" s="1"/>
  <c r="G78" i="14"/>
  <c r="F78" i="14"/>
  <c r="S77" i="14"/>
  <c r="S80" i="14" s="1"/>
  <c r="R77" i="14"/>
  <c r="R80" i="14" s="1"/>
  <c r="E77" i="14"/>
  <c r="E80" i="14" s="1"/>
  <c r="L76" i="14"/>
  <c r="K76" i="14"/>
  <c r="J76" i="14"/>
  <c r="I76" i="14"/>
  <c r="H76" i="14"/>
  <c r="G76" i="14"/>
  <c r="F76" i="14"/>
  <c r="L75" i="14"/>
  <c r="K75" i="14"/>
  <c r="J75" i="14"/>
  <c r="I75" i="14"/>
  <c r="H75" i="14"/>
  <c r="G75" i="14"/>
  <c r="F75" i="14"/>
  <c r="L74" i="14"/>
  <c r="K74" i="14"/>
  <c r="J74" i="14"/>
  <c r="I74" i="14"/>
  <c r="H74" i="14"/>
  <c r="G74" i="14"/>
  <c r="F74" i="14"/>
  <c r="L73" i="14"/>
  <c r="K73" i="14"/>
  <c r="J73" i="14"/>
  <c r="I73" i="14"/>
  <c r="H73" i="14"/>
  <c r="G73" i="14"/>
  <c r="F73" i="14"/>
  <c r="S71" i="14"/>
  <c r="R71" i="14"/>
  <c r="E71" i="14"/>
  <c r="L70" i="14"/>
  <c r="K70" i="14"/>
  <c r="J70" i="14"/>
  <c r="I70" i="14"/>
  <c r="H70" i="14"/>
  <c r="G70" i="14"/>
  <c r="F70" i="14"/>
  <c r="L69" i="14"/>
  <c r="K69" i="14"/>
  <c r="J69" i="14"/>
  <c r="I69" i="14"/>
  <c r="H69" i="14"/>
  <c r="G69" i="14"/>
  <c r="F69" i="14"/>
  <c r="L68" i="14"/>
  <c r="K68" i="14"/>
  <c r="J68" i="14"/>
  <c r="I68" i="14"/>
  <c r="H68" i="14"/>
  <c r="G68" i="14"/>
  <c r="F68" i="14"/>
  <c r="L67" i="14"/>
  <c r="K67" i="14"/>
  <c r="J67" i="14"/>
  <c r="I67" i="14"/>
  <c r="H67" i="14"/>
  <c r="G67" i="14"/>
  <c r="F67" i="14"/>
  <c r="S66" i="14"/>
  <c r="R66" i="14"/>
  <c r="E66" i="14"/>
  <c r="L65" i="14"/>
  <c r="K65" i="14"/>
  <c r="J65" i="14"/>
  <c r="I65" i="14"/>
  <c r="H65" i="14"/>
  <c r="G65" i="14"/>
  <c r="F65" i="14"/>
  <c r="L64" i="14"/>
  <c r="K64" i="14"/>
  <c r="J64" i="14"/>
  <c r="I64" i="14"/>
  <c r="H64" i="14"/>
  <c r="G64" i="14"/>
  <c r="F64" i="14"/>
  <c r="L63" i="14"/>
  <c r="K63" i="14"/>
  <c r="J63" i="14"/>
  <c r="I63" i="14"/>
  <c r="H63" i="14"/>
  <c r="G63" i="14"/>
  <c r="F63" i="14"/>
  <c r="L62" i="14"/>
  <c r="K62" i="14"/>
  <c r="J62" i="14"/>
  <c r="I62" i="14"/>
  <c r="H62" i="14"/>
  <c r="G62" i="14"/>
  <c r="F62" i="14"/>
  <c r="S61" i="14"/>
  <c r="R61" i="14"/>
  <c r="E61" i="14"/>
  <c r="L60" i="14"/>
  <c r="K60" i="14"/>
  <c r="J60" i="14"/>
  <c r="I60" i="14"/>
  <c r="H60" i="14"/>
  <c r="G60" i="14"/>
  <c r="F60" i="14"/>
  <c r="L59" i="14"/>
  <c r="K59" i="14"/>
  <c r="J59" i="14"/>
  <c r="I59" i="14"/>
  <c r="H59" i="14"/>
  <c r="G59" i="14"/>
  <c r="F59" i="14"/>
  <c r="L58" i="14"/>
  <c r="K58" i="14"/>
  <c r="J58" i="14"/>
  <c r="I58" i="14"/>
  <c r="H58" i="14"/>
  <c r="G58" i="14"/>
  <c r="F58" i="14"/>
  <c r="L57" i="14"/>
  <c r="K57" i="14"/>
  <c r="J57" i="14"/>
  <c r="I57" i="14"/>
  <c r="H57" i="14"/>
  <c r="G57" i="14"/>
  <c r="F57" i="14"/>
  <c r="L56" i="14"/>
  <c r="K56" i="14"/>
  <c r="J56" i="14"/>
  <c r="I56" i="14"/>
  <c r="H56" i="14"/>
  <c r="G56" i="14"/>
  <c r="F56" i="14"/>
  <c r="S55" i="14"/>
  <c r="R55" i="14"/>
  <c r="E55" i="14"/>
  <c r="S54" i="14"/>
  <c r="R54" i="14"/>
  <c r="E54" i="14"/>
  <c r="L53" i="14"/>
  <c r="K53" i="14"/>
  <c r="J53" i="14"/>
  <c r="I53" i="14"/>
  <c r="H53" i="14"/>
  <c r="G53" i="14"/>
  <c r="F53" i="14"/>
  <c r="L52" i="14"/>
  <c r="K52" i="14"/>
  <c r="J52" i="14"/>
  <c r="I52" i="14"/>
  <c r="H52" i="14"/>
  <c r="G52" i="14"/>
  <c r="F52" i="14"/>
  <c r="L51" i="14"/>
  <c r="K51" i="14"/>
  <c r="J51" i="14"/>
  <c r="I51" i="14"/>
  <c r="H51" i="14"/>
  <c r="G51" i="14"/>
  <c r="F51" i="14"/>
  <c r="L50" i="14"/>
  <c r="K50" i="14"/>
  <c r="J50" i="14"/>
  <c r="I50" i="14"/>
  <c r="H50" i="14"/>
  <c r="G50" i="14"/>
  <c r="F50" i="14"/>
  <c r="L49" i="14"/>
  <c r="K49" i="14"/>
  <c r="J49" i="14"/>
  <c r="I49" i="14"/>
  <c r="H49" i="14"/>
  <c r="G49" i="14"/>
  <c r="F49" i="14"/>
  <c r="L48" i="14"/>
  <c r="K48" i="14"/>
  <c r="J48" i="14"/>
  <c r="I48" i="14"/>
  <c r="H48" i="14"/>
  <c r="G48" i="14"/>
  <c r="F48" i="14"/>
  <c r="L47" i="14"/>
  <c r="K47" i="14"/>
  <c r="J47" i="14"/>
  <c r="I47" i="14"/>
  <c r="H47" i="14"/>
  <c r="G47" i="14"/>
  <c r="F47" i="14"/>
  <c r="L46" i="14"/>
  <c r="K46" i="14"/>
  <c r="J46" i="14"/>
  <c r="I46" i="14"/>
  <c r="H46" i="14"/>
  <c r="G46" i="14"/>
  <c r="F46" i="14"/>
  <c r="S44" i="14"/>
  <c r="R44" i="14"/>
  <c r="E44" i="14"/>
  <c r="L43" i="14"/>
  <c r="L44" i="14" s="1"/>
  <c r="K43" i="14"/>
  <c r="K44" i="14" s="1"/>
  <c r="J43" i="14"/>
  <c r="J44" i="14" s="1"/>
  <c r="I43" i="14"/>
  <c r="I44" i="14" s="1"/>
  <c r="H43" i="14"/>
  <c r="H44" i="14" s="1"/>
  <c r="G43" i="14"/>
  <c r="F43" i="14"/>
  <c r="S42" i="14"/>
  <c r="S45" i="14" s="1"/>
  <c r="R42" i="14"/>
  <c r="R45" i="14" s="1"/>
  <c r="E42" i="14"/>
  <c r="E45" i="14" s="1"/>
  <c r="L41" i="14"/>
  <c r="K41" i="14"/>
  <c r="J41" i="14"/>
  <c r="I41" i="14"/>
  <c r="H41" i="14"/>
  <c r="G41" i="14"/>
  <c r="F41" i="14"/>
  <c r="L40" i="14"/>
  <c r="K40" i="14"/>
  <c r="J40" i="14"/>
  <c r="I40" i="14"/>
  <c r="H40" i="14"/>
  <c r="G40" i="14"/>
  <c r="F40" i="14"/>
  <c r="L39" i="14"/>
  <c r="K39" i="14"/>
  <c r="J39" i="14"/>
  <c r="I39" i="14"/>
  <c r="H39" i="14"/>
  <c r="G39" i="14"/>
  <c r="F39" i="14"/>
  <c r="L38" i="14"/>
  <c r="K38" i="14"/>
  <c r="J38" i="14"/>
  <c r="I38" i="14"/>
  <c r="H38" i="14"/>
  <c r="G38" i="14"/>
  <c r="F38" i="14"/>
  <c r="L37" i="14"/>
  <c r="K37" i="14"/>
  <c r="J37" i="14"/>
  <c r="I37" i="14"/>
  <c r="H37" i="14"/>
  <c r="G37" i="14"/>
  <c r="F37" i="14"/>
  <c r="S35" i="14"/>
  <c r="R35" i="14"/>
  <c r="E35" i="14"/>
  <c r="L34" i="14"/>
  <c r="L35" i="14" s="1"/>
  <c r="K34" i="14"/>
  <c r="K35" i="14" s="1"/>
  <c r="J34" i="14"/>
  <c r="J35" i="14" s="1"/>
  <c r="I34" i="14"/>
  <c r="I35" i="14" s="1"/>
  <c r="H34" i="14"/>
  <c r="H35" i="14" s="1"/>
  <c r="G34" i="14"/>
  <c r="F34" i="14"/>
  <c r="S33" i="14"/>
  <c r="S36" i="14" s="1"/>
  <c r="R33" i="14"/>
  <c r="R36" i="14" s="1"/>
  <c r="E33" i="14"/>
  <c r="E36" i="14" s="1"/>
  <c r="L32" i="14"/>
  <c r="K32" i="14"/>
  <c r="J32" i="14"/>
  <c r="I32" i="14"/>
  <c r="H32" i="14"/>
  <c r="G32" i="14"/>
  <c r="F32" i="14"/>
  <c r="L31" i="14"/>
  <c r="K31" i="14"/>
  <c r="J31" i="14"/>
  <c r="I31" i="14"/>
  <c r="H31" i="14"/>
  <c r="G31" i="14"/>
  <c r="F31" i="14"/>
  <c r="L30" i="14"/>
  <c r="K30" i="14"/>
  <c r="J30" i="14"/>
  <c r="I30" i="14"/>
  <c r="H30" i="14"/>
  <c r="G30" i="14"/>
  <c r="F30" i="14"/>
  <c r="L29" i="14"/>
  <c r="K29" i="14"/>
  <c r="J29" i="14"/>
  <c r="I29" i="14"/>
  <c r="H29" i="14"/>
  <c r="G29" i="14"/>
  <c r="F29" i="14"/>
  <c r="L28" i="14"/>
  <c r="K28" i="14"/>
  <c r="J28" i="14"/>
  <c r="I28" i="14"/>
  <c r="H28" i="14"/>
  <c r="G28" i="14"/>
  <c r="F28" i="14"/>
  <c r="L27" i="14"/>
  <c r="K27" i="14"/>
  <c r="J27" i="14"/>
  <c r="I27" i="14"/>
  <c r="H27" i="14"/>
  <c r="G27" i="14"/>
  <c r="F27" i="14"/>
  <c r="S25" i="14"/>
  <c r="R25" i="14"/>
  <c r="E25" i="14"/>
  <c r="L24" i="14"/>
  <c r="K24" i="14"/>
  <c r="J24" i="14"/>
  <c r="I24" i="14"/>
  <c r="H24" i="14"/>
  <c r="G24" i="14"/>
  <c r="F24" i="14"/>
  <c r="L23" i="14"/>
  <c r="K23" i="14"/>
  <c r="J23" i="14"/>
  <c r="I23" i="14"/>
  <c r="H23" i="14"/>
  <c r="G23" i="14"/>
  <c r="F23" i="14"/>
  <c r="L22" i="14"/>
  <c r="K22" i="14"/>
  <c r="J22" i="14"/>
  <c r="I22" i="14"/>
  <c r="H22" i="14"/>
  <c r="G22" i="14"/>
  <c r="F22" i="14"/>
  <c r="L21" i="14"/>
  <c r="K21" i="14"/>
  <c r="J21" i="14"/>
  <c r="I21" i="14"/>
  <c r="H21" i="14"/>
  <c r="G21" i="14"/>
  <c r="F21" i="14"/>
  <c r="S20" i="14"/>
  <c r="S26" i="14" s="1"/>
  <c r="R20" i="14"/>
  <c r="R26" i="14" s="1"/>
  <c r="E20" i="14"/>
  <c r="E26" i="14" s="1"/>
  <c r="L19" i="14"/>
  <c r="K19" i="14"/>
  <c r="J19" i="14"/>
  <c r="I19" i="14"/>
  <c r="H19" i="14"/>
  <c r="G19" i="14"/>
  <c r="F19" i="14"/>
  <c r="L18" i="14"/>
  <c r="K18" i="14"/>
  <c r="J18" i="14"/>
  <c r="I18" i="14"/>
  <c r="H18" i="14"/>
  <c r="G18" i="14"/>
  <c r="F18" i="14"/>
  <c r="L17" i="14"/>
  <c r="K17" i="14"/>
  <c r="J17" i="14"/>
  <c r="I17" i="14"/>
  <c r="H17" i="14"/>
  <c r="G17" i="14"/>
  <c r="F17" i="14"/>
  <c r="L16" i="14"/>
  <c r="K16" i="14"/>
  <c r="J16" i="14"/>
  <c r="I16" i="14"/>
  <c r="H16" i="14"/>
  <c r="G16" i="14"/>
  <c r="F16" i="14"/>
  <c r="S14" i="14"/>
  <c r="R14" i="14"/>
  <c r="E14" i="14"/>
  <c r="L13" i="14"/>
  <c r="L14" i="14" s="1"/>
  <c r="K13" i="14"/>
  <c r="K14" i="14" s="1"/>
  <c r="J13" i="14"/>
  <c r="J14" i="14" s="1"/>
  <c r="I13" i="14"/>
  <c r="I14" i="14" s="1"/>
  <c r="H13" i="14"/>
  <c r="H14" i="14" s="1"/>
  <c r="G13" i="14"/>
  <c r="F13" i="14"/>
  <c r="S12" i="14"/>
  <c r="R12" i="14"/>
  <c r="R15" i="14" s="1"/>
  <c r="E12" i="14"/>
  <c r="E15" i="14" s="1"/>
  <c r="L11" i="14"/>
  <c r="K11" i="14"/>
  <c r="J11" i="14"/>
  <c r="I11" i="14"/>
  <c r="H11" i="14"/>
  <c r="G11" i="14"/>
  <c r="F11" i="14"/>
  <c r="L10" i="14"/>
  <c r="K10" i="14"/>
  <c r="J10" i="14"/>
  <c r="I10" i="14"/>
  <c r="H10" i="14"/>
  <c r="G10" i="14"/>
  <c r="F10" i="14"/>
  <c r="L9" i="14"/>
  <c r="K9" i="14"/>
  <c r="J9" i="14"/>
  <c r="I9" i="14"/>
  <c r="H9" i="14"/>
  <c r="G9" i="14"/>
  <c r="F9" i="14"/>
  <c r="L8" i="14"/>
  <c r="K8" i="14"/>
  <c r="J8" i="14"/>
  <c r="I8" i="14"/>
  <c r="H8" i="14"/>
  <c r="G8" i="14"/>
  <c r="F8" i="14"/>
  <c r="L7" i="14"/>
  <c r="K7" i="14"/>
  <c r="J7" i="14"/>
  <c r="I7" i="14"/>
  <c r="H7" i="14"/>
  <c r="G7" i="14"/>
  <c r="F7" i="14"/>
  <c r="L6" i="14"/>
  <c r="K6" i="14"/>
  <c r="J6" i="14"/>
  <c r="I6" i="14"/>
  <c r="H6" i="14"/>
  <c r="G6" i="14"/>
  <c r="F6" i="14"/>
  <c r="L5" i="14"/>
  <c r="K5" i="14"/>
  <c r="J5" i="14"/>
  <c r="I5" i="14"/>
  <c r="H5" i="14"/>
  <c r="G5" i="14"/>
  <c r="F5" i="14"/>
  <c r="B2" i="14"/>
  <c r="V127" i="4"/>
  <c r="T127" i="4"/>
  <c r="S127" i="4"/>
  <c r="Q127" i="4"/>
  <c r="R127" i="4" s="1"/>
  <c r="Q128" i="4"/>
  <c r="R128" i="4" s="1"/>
  <c r="S128" i="4"/>
  <c r="T128" i="4"/>
  <c r="V128" i="4"/>
  <c r="Q129" i="4"/>
  <c r="R129" i="4" s="1"/>
  <c r="S129" i="4"/>
  <c r="T129" i="4"/>
  <c r="V129" i="4"/>
  <c r="Q130" i="4"/>
  <c r="R130" i="4" s="1"/>
  <c r="S130" i="4"/>
  <c r="T130" i="4"/>
  <c r="U130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2" i="4"/>
  <c r="S132" i="4" s="1"/>
  <c r="R132" i="4"/>
  <c r="T132" i="4"/>
  <c r="U132" i="4"/>
  <c r="Q134" i="4"/>
  <c r="S134" i="4" s="1"/>
  <c r="R134" i="4"/>
  <c r="T134" i="4"/>
  <c r="U134" i="4"/>
  <c r="V134" i="4"/>
  <c r="Q135" i="4"/>
  <c r="S135" i="4" s="1"/>
  <c r="R135" i="4"/>
  <c r="T135" i="4"/>
  <c r="V135" i="4"/>
  <c r="U49" i="4"/>
  <c r="T49" i="4"/>
  <c r="S49" i="4"/>
  <c r="Q49" i="4"/>
  <c r="V49" i="4" s="1"/>
  <c r="V31" i="4"/>
  <c r="T31" i="4"/>
  <c r="R31" i="4"/>
  <c r="V30" i="4"/>
  <c r="T30" i="4"/>
  <c r="R30" i="4"/>
  <c r="V28" i="4"/>
  <c r="T28" i="4"/>
  <c r="R28" i="4"/>
  <c r="U27" i="4"/>
  <c r="T27" i="4"/>
  <c r="R27" i="4"/>
  <c r="J32" i="4"/>
  <c r="I32" i="4"/>
  <c r="H32" i="4"/>
  <c r="G32" i="4"/>
  <c r="F32" i="4"/>
  <c r="E32" i="4"/>
  <c r="J26" i="4"/>
  <c r="J33" i="4" s="1"/>
  <c r="I26" i="4"/>
  <c r="I33" i="4" s="1"/>
  <c r="H26" i="4"/>
  <c r="H33" i="4" s="1"/>
  <c r="G26" i="4"/>
  <c r="G33" i="4" s="1"/>
  <c r="F26" i="4"/>
  <c r="F33" i="4" s="1"/>
  <c r="E26" i="4"/>
  <c r="E33" i="4" s="1"/>
  <c r="L26" i="4"/>
  <c r="L33" i="4" s="1"/>
  <c r="M26" i="4"/>
  <c r="M33" i="4" s="1"/>
  <c r="N26" i="4"/>
  <c r="N33" i="4" s="1"/>
  <c r="O26" i="4"/>
  <c r="O33" i="4" s="1"/>
  <c r="P26" i="4"/>
  <c r="P33" i="4" s="1"/>
  <c r="L32" i="4"/>
  <c r="M32" i="4"/>
  <c r="N32" i="4"/>
  <c r="O32" i="4"/>
  <c r="P32" i="4"/>
  <c r="K32" i="4"/>
  <c r="K26" i="4"/>
  <c r="K33" i="4" s="1"/>
  <c r="Q28" i="4"/>
  <c r="U28" i="4" s="1"/>
  <c r="Q27" i="4"/>
  <c r="S27" i="4" s="1"/>
  <c r="Q30" i="4"/>
  <c r="S30" i="4" s="1"/>
  <c r="Q31" i="4"/>
  <c r="S31" i="4" s="1"/>
  <c r="S25" i="4"/>
  <c r="T25" i="4"/>
  <c r="U25" i="4"/>
  <c r="R25" i="4"/>
  <c r="S251" i="13"/>
  <c r="R251" i="13"/>
  <c r="E251" i="13"/>
  <c r="S250" i="13"/>
  <c r="R250" i="13"/>
  <c r="E250" i="13"/>
  <c r="L249" i="13"/>
  <c r="K249" i="13"/>
  <c r="J249" i="13"/>
  <c r="I249" i="13"/>
  <c r="H249" i="13"/>
  <c r="G249" i="13"/>
  <c r="F249" i="13"/>
  <c r="L248" i="13"/>
  <c r="K248" i="13"/>
  <c r="J248" i="13"/>
  <c r="I248" i="13"/>
  <c r="H248" i="13"/>
  <c r="G248" i="13"/>
  <c r="F248" i="13"/>
  <c r="L247" i="13"/>
  <c r="K247" i="13"/>
  <c r="J247" i="13"/>
  <c r="I247" i="13"/>
  <c r="H247" i="13"/>
  <c r="G247" i="13"/>
  <c r="F247" i="13"/>
  <c r="L246" i="13"/>
  <c r="K246" i="13"/>
  <c r="J246" i="13"/>
  <c r="I246" i="13"/>
  <c r="H246" i="13"/>
  <c r="G246" i="13"/>
  <c r="F246" i="13"/>
  <c r="L245" i="13"/>
  <c r="K245" i="13"/>
  <c r="J245" i="13"/>
  <c r="I245" i="13"/>
  <c r="H245" i="13"/>
  <c r="G245" i="13"/>
  <c r="F245" i="13"/>
  <c r="L244" i="13"/>
  <c r="K244" i="13"/>
  <c r="J244" i="13"/>
  <c r="I244" i="13"/>
  <c r="H244" i="13"/>
  <c r="G244" i="13"/>
  <c r="F244" i="13"/>
  <c r="S242" i="13"/>
  <c r="R242" i="13"/>
  <c r="E242" i="13"/>
  <c r="L241" i="13"/>
  <c r="L242" i="13" s="1"/>
  <c r="K241" i="13"/>
  <c r="K242" i="13" s="1"/>
  <c r="J241" i="13"/>
  <c r="J242" i="13" s="1"/>
  <c r="I241" i="13"/>
  <c r="I242" i="13" s="1"/>
  <c r="H241" i="13"/>
  <c r="H242" i="13" s="1"/>
  <c r="G241" i="13"/>
  <c r="F241" i="13"/>
  <c r="S240" i="13"/>
  <c r="S243" i="13" s="1"/>
  <c r="R240" i="13"/>
  <c r="R243" i="13" s="1"/>
  <c r="E240" i="13"/>
  <c r="E243" i="13" s="1"/>
  <c r="L239" i="13"/>
  <c r="K239" i="13"/>
  <c r="J239" i="13"/>
  <c r="I239" i="13"/>
  <c r="H239" i="13"/>
  <c r="G239" i="13"/>
  <c r="F239" i="13"/>
  <c r="L238" i="13"/>
  <c r="K238" i="13"/>
  <c r="J238" i="13"/>
  <c r="I238" i="13"/>
  <c r="H238" i="13"/>
  <c r="G238" i="13"/>
  <c r="F238" i="13"/>
  <c r="L237" i="13"/>
  <c r="K237" i="13"/>
  <c r="J237" i="13"/>
  <c r="I237" i="13"/>
  <c r="H237" i="13"/>
  <c r="G237" i="13"/>
  <c r="F237" i="13"/>
  <c r="L236" i="13"/>
  <c r="K236" i="13"/>
  <c r="J236" i="13"/>
  <c r="I236" i="13"/>
  <c r="H236" i="13"/>
  <c r="G236" i="13"/>
  <c r="F236" i="13"/>
  <c r="L235" i="13"/>
  <c r="K235" i="13"/>
  <c r="J235" i="13"/>
  <c r="I235" i="13"/>
  <c r="H235" i="13"/>
  <c r="G235" i="13"/>
  <c r="F235" i="13"/>
  <c r="L234" i="13"/>
  <c r="K234" i="13"/>
  <c r="J234" i="13"/>
  <c r="I234" i="13"/>
  <c r="H234" i="13"/>
  <c r="G234" i="13"/>
  <c r="F234" i="13"/>
  <c r="L233" i="13"/>
  <c r="K233" i="13"/>
  <c r="J233" i="13"/>
  <c r="I233" i="13"/>
  <c r="H233" i="13"/>
  <c r="G233" i="13"/>
  <c r="F233" i="13"/>
  <c r="L232" i="13"/>
  <c r="K232" i="13"/>
  <c r="J232" i="13"/>
  <c r="I232" i="13"/>
  <c r="H232" i="13"/>
  <c r="G232" i="13"/>
  <c r="F232" i="13"/>
  <c r="L231" i="13"/>
  <c r="K231" i="13"/>
  <c r="J231" i="13"/>
  <c r="I231" i="13"/>
  <c r="H231" i="13"/>
  <c r="G231" i="13"/>
  <c r="F231" i="13"/>
  <c r="S229" i="13"/>
  <c r="R229" i="13"/>
  <c r="E229" i="13"/>
  <c r="L228" i="13"/>
  <c r="K228" i="13"/>
  <c r="J228" i="13"/>
  <c r="I228" i="13"/>
  <c r="H228" i="13"/>
  <c r="G228" i="13"/>
  <c r="F228" i="13"/>
  <c r="L227" i="13"/>
  <c r="K227" i="13"/>
  <c r="J227" i="13"/>
  <c r="I227" i="13"/>
  <c r="H227" i="13"/>
  <c r="G227" i="13"/>
  <c r="F227" i="13"/>
  <c r="L226" i="13"/>
  <c r="K226" i="13"/>
  <c r="J226" i="13"/>
  <c r="I226" i="13"/>
  <c r="H226" i="13"/>
  <c r="G226" i="13"/>
  <c r="F226" i="13"/>
  <c r="L225" i="13"/>
  <c r="K225" i="13"/>
  <c r="J225" i="13"/>
  <c r="I225" i="13"/>
  <c r="H225" i="13"/>
  <c r="G225" i="13"/>
  <c r="F225" i="13"/>
  <c r="L224" i="13"/>
  <c r="K224" i="13"/>
  <c r="J224" i="13"/>
  <c r="I224" i="13"/>
  <c r="H224" i="13"/>
  <c r="G224" i="13"/>
  <c r="F224" i="13"/>
  <c r="L223" i="13"/>
  <c r="K223" i="13"/>
  <c r="J223" i="13"/>
  <c r="I223" i="13"/>
  <c r="H223" i="13"/>
  <c r="G223" i="13"/>
  <c r="F223" i="13"/>
  <c r="L222" i="13"/>
  <c r="K222" i="13"/>
  <c r="J222" i="13"/>
  <c r="I222" i="13"/>
  <c r="H222" i="13"/>
  <c r="G222" i="13"/>
  <c r="F222" i="13"/>
  <c r="L221" i="13"/>
  <c r="K221" i="13"/>
  <c r="J221" i="13"/>
  <c r="I221" i="13"/>
  <c r="H221" i="13"/>
  <c r="G221" i="13"/>
  <c r="F221" i="13"/>
  <c r="L220" i="13"/>
  <c r="K220" i="13"/>
  <c r="J220" i="13"/>
  <c r="I220" i="13"/>
  <c r="H220" i="13"/>
  <c r="G220" i="13"/>
  <c r="F220" i="13"/>
  <c r="L219" i="13"/>
  <c r="K219" i="13"/>
  <c r="J219" i="13"/>
  <c r="I219" i="13"/>
  <c r="H219" i="13"/>
  <c r="G219" i="13"/>
  <c r="F219" i="13"/>
  <c r="L218" i="13"/>
  <c r="K218" i="13"/>
  <c r="K229" i="13" s="1"/>
  <c r="J218" i="13"/>
  <c r="I218" i="13"/>
  <c r="H218" i="13"/>
  <c r="G218" i="13"/>
  <c r="F218" i="13"/>
  <c r="S217" i="13"/>
  <c r="S230" i="13" s="1"/>
  <c r="R217" i="13"/>
  <c r="R230" i="13" s="1"/>
  <c r="E217" i="13"/>
  <c r="E230" i="13" s="1"/>
  <c r="L216" i="13"/>
  <c r="K216" i="13"/>
  <c r="J216" i="13"/>
  <c r="I216" i="13"/>
  <c r="H216" i="13"/>
  <c r="G216" i="13"/>
  <c r="F216" i="13"/>
  <c r="L215" i="13"/>
  <c r="K215" i="13"/>
  <c r="J215" i="13"/>
  <c r="I215" i="13"/>
  <c r="H215" i="13"/>
  <c r="G215" i="13"/>
  <c r="F215" i="13"/>
  <c r="L214" i="13"/>
  <c r="K214" i="13"/>
  <c r="J214" i="13"/>
  <c r="I214" i="13"/>
  <c r="H214" i="13"/>
  <c r="G214" i="13"/>
  <c r="F214" i="13"/>
  <c r="L213" i="13"/>
  <c r="K213" i="13"/>
  <c r="J213" i="13"/>
  <c r="I213" i="13"/>
  <c r="H213" i="13"/>
  <c r="G213" i="13"/>
  <c r="F213" i="13"/>
  <c r="L212" i="13"/>
  <c r="K212" i="13"/>
  <c r="J212" i="13"/>
  <c r="I212" i="13"/>
  <c r="H212" i="13"/>
  <c r="G212" i="13"/>
  <c r="F212" i="13"/>
  <c r="L211" i="13"/>
  <c r="K211" i="13"/>
  <c r="J211" i="13"/>
  <c r="I211" i="13"/>
  <c r="H211" i="13"/>
  <c r="G211" i="13"/>
  <c r="F211" i="13"/>
  <c r="L210" i="13"/>
  <c r="K210" i="13"/>
  <c r="J210" i="13"/>
  <c r="I210" i="13"/>
  <c r="H210" i="13"/>
  <c r="G210" i="13"/>
  <c r="F210" i="13"/>
  <c r="L209" i="13"/>
  <c r="K209" i="13"/>
  <c r="J209" i="13"/>
  <c r="I209" i="13"/>
  <c r="H209" i="13"/>
  <c r="G209" i="13"/>
  <c r="F209" i="13"/>
  <c r="L208" i="13"/>
  <c r="K208" i="13"/>
  <c r="J208" i="13"/>
  <c r="I208" i="13"/>
  <c r="H208" i="13"/>
  <c r="G208" i="13"/>
  <c r="F208" i="13"/>
  <c r="S207" i="13"/>
  <c r="R207" i="13"/>
  <c r="E207" i="13"/>
  <c r="S206" i="13"/>
  <c r="R206" i="13"/>
  <c r="E206" i="13"/>
  <c r="L205" i="13"/>
  <c r="K205" i="13"/>
  <c r="J205" i="13"/>
  <c r="I205" i="13"/>
  <c r="H205" i="13"/>
  <c r="G205" i="13"/>
  <c r="F205" i="13"/>
  <c r="L204" i="13"/>
  <c r="K204" i="13"/>
  <c r="J204" i="13"/>
  <c r="I204" i="13"/>
  <c r="H204" i="13"/>
  <c r="G204" i="13"/>
  <c r="F204" i="13"/>
  <c r="L203" i="13"/>
  <c r="K203" i="13"/>
  <c r="J203" i="13"/>
  <c r="I203" i="13"/>
  <c r="H203" i="13"/>
  <c r="G203" i="13"/>
  <c r="F203" i="13"/>
  <c r="L202" i="13"/>
  <c r="K202" i="13"/>
  <c r="J202" i="13"/>
  <c r="I202" i="13"/>
  <c r="H202" i="13"/>
  <c r="G202" i="13"/>
  <c r="F202" i="13"/>
  <c r="L201" i="13"/>
  <c r="K201" i="13"/>
  <c r="J201" i="13"/>
  <c r="I201" i="13"/>
  <c r="H201" i="13"/>
  <c r="G201" i="13"/>
  <c r="F201" i="13"/>
  <c r="L200" i="13"/>
  <c r="K200" i="13"/>
  <c r="J200" i="13"/>
  <c r="I200" i="13"/>
  <c r="H200" i="13"/>
  <c r="G200" i="13"/>
  <c r="F200" i="13"/>
  <c r="L199" i="13"/>
  <c r="K199" i="13"/>
  <c r="J199" i="13"/>
  <c r="I199" i="13"/>
  <c r="H199" i="13"/>
  <c r="G199" i="13"/>
  <c r="F199" i="13"/>
  <c r="S198" i="13"/>
  <c r="R198" i="13"/>
  <c r="E198" i="13"/>
  <c r="S197" i="13"/>
  <c r="R197" i="13"/>
  <c r="E197" i="13"/>
  <c r="L196" i="13"/>
  <c r="K196" i="13"/>
  <c r="J196" i="13"/>
  <c r="I196" i="13"/>
  <c r="H196" i="13"/>
  <c r="G196" i="13"/>
  <c r="F196" i="13"/>
  <c r="L195" i="13"/>
  <c r="K195" i="13"/>
  <c r="J195" i="13"/>
  <c r="I195" i="13"/>
  <c r="H195" i="13"/>
  <c r="G195" i="13"/>
  <c r="F195" i="13"/>
  <c r="L194" i="13"/>
  <c r="K194" i="13"/>
  <c r="J194" i="13"/>
  <c r="I194" i="13"/>
  <c r="H194" i="13"/>
  <c r="G194" i="13"/>
  <c r="F194" i="13"/>
  <c r="L193" i="13"/>
  <c r="K193" i="13"/>
  <c r="J193" i="13"/>
  <c r="I193" i="13"/>
  <c r="H193" i="13"/>
  <c r="G193" i="13"/>
  <c r="F193" i="13"/>
  <c r="L192" i="13"/>
  <c r="K192" i="13"/>
  <c r="J192" i="13"/>
  <c r="I192" i="13"/>
  <c r="H192" i="13"/>
  <c r="G192" i="13"/>
  <c r="F192" i="13"/>
  <c r="S191" i="13"/>
  <c r="R191" i="13"/>
  <c r="E191" i="13"/>
  <c r="S190" i="13"/>
  <c r="R190" i="13"/>
  <c r="E190" i="13"/>
  <c r="L189" i="13"/>
  <c r="K189" i="13"/>
  <c r="J189" i="13"/>
  <c r="I189" i="13"/>
  <c r="H189" i="13"/>
  <c r="G189" i="13"/>
  <c r="F189" i="13"/>
  <c r="L188" i="13"/>
  <c r="K188" i="13"/>
  <c r="J188" i="13"/>
  <c r="I188" i="13"/>
  <c r="H188" i="13"/>
  <c r="G188" i="13"/>
  <c r="F188" i="13"/>
  <c r="L187" i="13"/>
  <c r="K187" i="13"/>
  <c r="J187" i="13"/>
  <c r="I187" i="13"/>
  <c r="H187" i="13"/>
  <c r="G187" i="13"/>
  <c r="F187" i="13"/>
  <c r="L186" i="13"/>
  <c r="K186" i="13"/>
  <c r="J186" i="13"/>
  <c r="I186" i="13"/>
  <c r="H186" i="13"/>
  <c r="G186" i="13"/>
  <c r="F186" i="13"/>
  <c r="L185" i="13"/>
  <c r="K185" i="13"/>
  <c r="J185" i="13"/>
  <c r="I185" i="13"/>
  <c r="H185" i="13"/>
  <c r="G185" i="13"/>
  <c r="F185" i="13"/>
  <c r="L184" i="13"/>
  <c r="K184" i="13"/>
  <c r="J184" i="13"/>
  <c r="I184" i="13"/>
  <c r="I191" i="13" s="1"/>
  <c r="H184" i="13"/>
  <c r="G184" i="13"/>
  <c r="F184" i="13"/>
  <c r="S182" i="13"/>
  <c r="R182" i="13"/>
  <c r="E182" i="13"/>
  <c r="L181" i="13"/>
  <c r="K181" i="13"/>
  <c r="J181" i="13"/>
  <c r="I181" i="13"/>
  <c r="H181" i="13"/>
  <c r="G181" i="13"/>
  <c r="F181" i="13"/>
  <c r="L180" i="13"/>
  <c r="K180" i="13"/>
  <c r="J180" i="13"/>
  <c r="I180" i="13"/>
  <c r="H180" i="13"/>
  <c r="G180" i="13"/>
  <c r="F180" i="13"/>
  <c r="L179" i="13"/>
  <c r="K179" i="13"/>
  <c r="J179" i="13"/>
  <c r="I179" i="13"/>
  <c r="H179" i="13"/>
  <c r="G179" i="13"/>
  <c r="F179" i="13"/>
  <c r="L178" i="13"/>
  <c r="K178" i="13"/>
  <c r="J178" i="13"/>
  <c r="I178" i="13"/>
  <c r="H178" i="13"/>
  <c r="G178" i="13"/>
  <c r="F178" i="13"/>
  <c r="S177" i="13"/>
  <c r="S183" i="13" s="1"/>
  <c r="R177" i="13"/>
  <c r="R183" i="13" s="1"/>
  <c r="E177" i="13"/>
  <c r="E183" i="13" s="1"/>
  <c r="L176" i="13"/>
  <c r="K176" i="13"/>
  <c r="J176" i="13"/>
  <c r="I176" i="13"/>
  <c r="H176" i="13"/>
  <c r="G176" i="13"/>
  <c r="F176" i="13"/>
  <c r="L175" i="13"/>
  <c r="K175" i="13"/>
  <c r="J175" i="13"/>
  <c r="I175" i="13"/>
  <c r="H175" i="13"/>
  <c r="G175" i="13"/>
  <c r="F175" i="13"/>
  <c r="L174" i="13"/>
  <c r="K174" i="13"/>
  <c r="J174" i="13"/>
  <c r="I174" i="13"/>
  <c r="H174" i="13"/>
  <c r="G174" i="13"/>
  <c r="F174" i="13"/>
  <c r="L173" i="13"/>
  <c r="K173" i="13"/>
  <c r="J173" i="13"/>
  <c r="I173" i="13"/>
  <c r="H173" i="13"/>
  <c r="G173" i="13"/>
  <c r="F173" i="13"/>
  <c r="L172" i="13"/>
  <c r="K172" i="13"/>
  <c r="J172" i="13"/>
  <c r="I172" i="13"/>
  <c r="H172" i="13"/>
  <c r="G172" i="13"/>
  <c r="F172" i="13"/>
  <c r="L171" i="13"/>
  <c r="K171" i="13"/>
  <c r="J171" i="13"/>
  <c r="I171" i="13"/>
  <c r="H171" i="13"/>
  <c r="G171" i="13"/>
  <c r="F171" i="13"/>
  <c r="L170" i="13"/>
  <c r="K170" i="13"/>
  <c r="J170" i="13"/>
  <c r="I170" i="13"/>
  <c r="H170" i="13"/>
  <c r="G170" i="13"/>
  <c r="F170" i="13"/>
  <c r="L169" i="13"/>
  <c r="K169" i="13"/>
  <c r="K177" i="13" s="1"/>
  <c r="K183" i="13" s="1"/>
  <c r="J169" i="13"/>
  <c r="I169" i="13"/>
  <c r="H169" i="13"/>
  <c r="G169" i="13"/>
  <c r="F169" i="13"/>
  <c r="S168" i="13"/>
  <c r="R168" i="13"/>
  <c r="E168" i="13"/>
  <c r="S167" i="13"/>
  <c r="R167" i="13"/>
  <c r="E167" i="13"/>
  <c r="L166" i="13"/>
  <c r="K166" i="13"/>
  <c r="J166" i="13"/>
  <c r="I166" i="13"/>
  <c r="H166" i="13"/>
  <c r="G166" i="13"/>
  <c r="F166" i="13"/>
  <c r="L165" i="13"/>
  <c r="K165" i="13"/>
  <c r="J165" i="13"/>
  <c r="I165" i="13"/>
  <c r="H165" i="13"/>
  <c r="G165" i="13"/>
  <c r="F165" i="13"/>
  <c r="L164" i="13"/>
  <c r="K164" i="13"/>
  <c r="J164" i="13"/>
  <c r="I164" i="13"/>
  <c r="H164" i="13"/>
  <c r="G164" i="13"/>
  <c r="F164" i="13"/>
  <c r="L163" i="13"/>
  <c r="K163" i="13"/>
  <c r="J163" i="13"/>
  <c r="I163" i="13"/>
  <c r="H163" i="13"/>
  <c r="G163" i="13"/>
  <c r="F163" i="13"/>
  <c r="L162" i="13"/>
  <c r="K162" i="13"/>
  <c r="J162" i="13"/>
  <c r="I162" i="13"/>
  <c r="H162" i="13"/>
  <c r="G162" i="13"/>
  <c r="F162" i="13"/>
  <c r="L161" i="13"/>
  <c r="K161" i="13"/>
  <c r="K168" i="13" s="1"/>
  <c r="J161" i="13"/>
  <c r="I161" i="13"/>
  <c r="H161" i="13"/>
  <c r="G161" i="13"/>
  <c r="F161" i="13"/>
  <c r="S160" i="13"/>
  <c r="R160" i="13"/>
  <c r="E160" i="13"/>
  <c r="S159" i="13"/>
  <c r="R159" i="13"/>
  <c r="E159" i="13"/>
  <c r="L158" i="13"/>
  <c r="K158" i="13"/>
  <c r="J158" i="13"/>
  <c r="I158" i="13"/>
  <c r="H158" i="13"/>
  <c r="G158" i="13"/>
  <c r="F158" i="13"/>
  <c r="L157" i="13"/>
  <c r="K157" i="13"/>
  <c r="J157" i="13"/>
  <c r="I157" i="13"/>
  <c r="H157" i="13"/>
  <c r="G157" i="13"/>
  <c r="F157" i="13"/>
  <c r="L156" i="13"/>
  <c r="K156" i="13"/>
  <c r="J156" i="13"/>
  <c r="I156" i="13"/>
  <c r="H156" i="13"/>
  <c r="G156" i="13"/>
  <c r="F156" i="13"/>
  <c r="L155" i="13"/>
  <c r="K155" i="13"/>
  <c r="J155" i="13"/>
  <c r="I155" i="13"/>
  <c r="H155" i="13"/>
  <c r="G155" i="13"/>
  <c r="F155" i="13"/>
  <c r="L154" i="13"/>
  <c r="K154" i="13"/>
  <c r="J154" i="13"/>
  <c r="I154" i="13"/>
  <c r="H154" i="13"/>
  <c r="G154" i="13"/>
  <c r="F154" i="13"/>
  <c r="L153" i="13"/>
  <c r="K153" i="13"/>
  <c r="J153" i="13"/>
  <c r="I153" i="13"/>
  <c r="H153" i="13"/>
  <c r="G153" i="13"/>
  <c r="F153" i="13"/>
  <c r="S152" i="13"/>
  <c r="R152" i="13"/>
  <c r="E152" i="13"/>
  <c r="S151" i="13"/>
  <c r="R151" i="13"/>
  <c r="E151" i="13"/>
  <c r="L150" i="13"/>
  <c r="K150" i="13"/>
  <c r="J150" i="13"/>
  <c r="I150" i="13"/>
  <c r="H150" i="13"/>
  <c r="G150" i="13"/>
  <c r="F150" i="13"/>
  <c r="L149" i="13"/>
  <c r="K149" i="13"/>
  <c r="J149" i="13"/>
  <c r="I149" i="13"/>
  <c r="H149" i="13"/>
  <c r="G149" i="13"/>
  <c r="F149" i="13"/>
  <c r="L148" i="13"/>
  <c r="K148" i="13"/>
  <c r="J148" i="13"/>
  <c r="I148" i="13"/>
  <c r="H148" i="13"/>
  <c r="G148" i="13"/>
  <c r="F148" i="13"/>
  <c r="L147" i="13"/>
  <c r="K147" i="13"/>
  <c r="J147" i="13"/>
  <c r="I147" i="13"/>
  <c r="H147" i="13"/>
  <c r="G147" i="13"/>
  <c r="F147" i="13"/>
  <c r="S145" i="13"/>
  <c r="R145" i="13"/>
  <c r="E145" i="13"/>
  <c r="L144" i="13"/>
  <c r="K144" i="13"/>
  <c r="J144" i="13"/>
  <c r="I144" i="13"/>
  <c r="I145" i="13" s="1"/>
  <c r="H144" i="13"/>
  <c r="G144" i="13"/>
  <c r="F144" i="13"/>
  <c r="L143" i="13"/>
  <c r="K143" i="13"/>
  <c r="K145" i="13" s="1"/>
  <c r="J143" i="13"/>
  <c r="J145" i="13" s="1"/>
  <c r="I143" i="13"/>
  <c r="H143" i="13"/>
  <c r="G143" i="13"/>
  <c r="F143" i="13"/>
  <c r="S142" i="13"/>
  <c r="S146" i="13" s="1"/>
  <c r="R142" i="13"/>
  <c r="R146" i="13" s="1"/>
  <c r="E142" i="13"/>
  <c r="E146" i="13" s="1"/>
  <c r="L141" i="13"/>
  <c r="K141" i="13"/>
  <c r="J141" i="13"/>
  <c r="I141" i="13"/>
  <c r="H141" i="13"/>
  <c r="G141" i="13"/>
  <c r="F141" i="13"/>
  <c r="L140" i="13"/>
  <c r="K140" i="13"/>
  <c r="J140" i="13"/>
  <c r="I140" i="13"/>
  <c r="H140" i="13"/>
  <c r="G140" i="13"/>
  <c r="F140" i="13"/>
  <c r="L139" i="13"/>
  <c r="K139" i="13"/>
  <c r="J139" i="13"/>
  <c r="I139" i="13"/>
  <c r="H139" i="13"/>
  <c r="G139" i="13"/>
  <c r="F139" i="13"/>
  <c r="L138" i="13"/>
  <c r="K138" i="13"/>
  <c r="J138" i="13"/>
  <c r="I138" i="13"/>
  <c r="H138" i="13"/>
  <c r="G138" i="13"/>
  <c r="F138" i="13"/>
  <c r="L137" i="13"/>
  <c r="K137" i="13"/>
  <c r="J137" i="13"/>
  <c r="I137" i="13"/>
  <c r="H137" i="13"/>
  <c r="G137" i="13"/>
  <c r="F137" i="13"/>
  <c r="S134" i="13"/>
  <c r="R134" i="13"/>
  <c r="E134" i="13"/>
  <c r="L133" i="13"/>
  <c r="K133" i="13"/>
  <c r="J133" i="13"/>
  <c r="I133" i="13"/>
  <c r="H133" i="13"/>
  <c r="G133" i="13"/>
  <c r="F133" i="13"/>
  <c r="L132" i="13"/>
  <c r="K132" i="13"/>
  <c r="J132" i="13"/>
  <c r="I132" i="13"/>
  <c r="H132" i="13"/>
  <c r="G132" i="13"/>
  <c r="F132" i="13"/>
  <c r="L131" i="13"/>
  <c r="K131" i="13"/>
  <c r="J131" i="13"/>
  <c r="I131" i="13"/>
  <c r="H131" i="13"/>
  <c r="G131" i="13"/>
  <c r="F131" i="13"/>
  <c r="L130" i="13"/>
  <c r="K130" i="13"/>
  <c r="J130" i="13"/>
  <c r="I130" i="13"/>
  <c r="H130" i="13"/>
  <c r="G130" i="13"/>
  <c r="F130" i="13"/>
  <c r="L129" i="13"/>
  <c r="K129" i="13"/>
  <c r="J129" i="13"/>
  <c r="I129" i="13"/>
  <c r="H129" i="13"/>
  <c r="G129" i="13"/>
  <c r="F129" i="13"/>
  <c r="S128" i="13"/>
  <c r="S135" i="13" s="1"/>
  <c r="R128" i="13"/>
  <c r="R135" i="13" s="1"/>
  <c r="E128" i="13"/>
  <c r="E135" i="13" s="1"/>
  <c r="L127" i="13"/>
  <c r="K127" i="13"/>
  <c r="J127" i="13"/>
  <c r="I127" i="13"/>
  <c r="H127" i="13"/>
  <c r="G127" i="13"/>
  <c r="F127" i="13"/>
  <c r="L126" i="13"/>
  <c r="K126" i="13"/>
  <c r="J126" i="13"/>
  <c r="I126" i="13"/>
  <c r="H126" i="13"/>
  <c r="G126" i="13"/>
  <c r="F126" i="13"/>
  <c r="L125" i="13"/>
  <c r="K125" i="13"/>
  <c r="J125" i="13"/>
  <c r="I125" i="13"/>
  <c r="H125" i="13"/>
  <c r="G125" i="13"/>
  <c r="F125" i="13"/>
  <c r="L124" i="13"/>
  <c r="K124" i="13"/>
  <c r="J124" i="13"/>
  <c r="I124" i="13"/>
  <c r="H124" i="13"/>
  <c r="G124" i="13"/>
  <c r="F124" i="13"/>
  <c r="L123" i="13"/>
  <c r="K123" i="13"/>
  <c r="J123" i="13"/>
  <c r="I123" i="13"/>
  <c r="H123" i="13"/>
  <c r="G123" i="13"/>
  <c r="F123" i="13"/>
  <c r="L122" i="13"/>
  <c r="K122" i="13"/>
  <c r="J122" i="13"/>
  <c r="I122" i="13"/>
  <c r="H122" i="13"/>
  <c r="G122" i="13"/>
  <c r="F122" i="13"/>
  <c r="S121" i="13"/>
  <c r="R121" i="13"/>
  <c r="E121" i="13"/>
  <c r="S120" i="13"/>
  <c r="R120" i="13"/>
  <c r="E120" i="13"/>
  <c r="L119" i="13"/>
  <c r="K119" i="13"/>
  <c r="J119" i="13"/>
  <c r="I119" i="13"/>
  <c r="H119" i="13"/>
  <c r="G119" i="13"/>
  <c r="F119" i="13"/>
  <c r="L118" i="13"/>
  <c r="K118" i="13"/>
  <c r="J118" i="13"/>
  <c r="I118" i="13"/>
  <c r="H118" i="13"/>
  <c r="G118" i="13"/>
  <c r="F118" i="13"/>
  <c r="L117" i="13"/>
  <c r="K117" i="13"/>
  <c r="J117" i="13"/>
  <c r="I117" i="13"/>
  <c r="H117" i="13"/>
  <c r="G117" i="13"/>
  <c r="F117" i="13"/>
  <c r="L116" i="13"/>
  <c r="K116" i="13"/>
  <c r="J116" i="13"/>
  <c r="I116" i="13"/>
  <c r="H116" i="13"/>
  <c r="G116" i="13"/>
  <c r="F116" i="13"/>
  <c r="S115" i="13"/>
  <c r="R115" i="13"/>
  <c r="E115" i="13"/>
  <c r="S114" i="13"/>
  <c r="R114" i="13"/>
  <c r="E114" i="13"/>
  <c r="L113" i="13"/>
  <c r="K113" i="13"/>
  <c r="J113" i="13"/>
  <c r="I113" i="13"/>
  <c r="H113" i="13"/>
  <c r="G113" i="13"/>
  <c r="F113" i="13"/>
  <c r="L112" i="13"/>
  <c r="K112" i="13"/>
  <c r="J112" i="13"/>
  <c r="I112" i="13"/>
  <c r="H112" i="13"/>
  <c r="G112" i="13"/>
  <c r="F112" i="13"/>
  <c r="L111" i="13"/>
  <c r="K111" i="13"/>
  <c r="J111" i="13"/>
  <c r="I111" i="13"/>
  <c r="H111" i="13"/>
  <c r="G111" i="13"/>
  <c r="F111" i="13"/>
  <c r="L110" i="13"/>
  <c r="K110" i="13"/>
  <c r="J110" i="13"/>
  <c r="I110" i="13"/>
  <c r="H110" i="13"/>
  <c r="G110" i="13"/>
  <c r="F110" i="13"/>
  <c r="S108" i="13"/>
  <c r="R108" i="13"/>
  <c r="E108" i="13"/>
  <c r="L107" i="13"/>
  <c r="K107" i="13"/>
  <c r="J107" i="13"/>
  <c r="I107" i="13"/>
  <c r="H107" i="13"/>
  <c r="G107" i="13"/>
  <c r="F107" i="13"/>
  <c r="L106" i="13"/>
  <c r="K106" i="13"/>
  <c r="J106" i="13"/>
  <c r="I106" i="13"/>
  <c r="I108" i="13" s="1"/>
  <c r="H106" i="13"/>
  <c r="G106" i="13"/>
  <c r="F106" i="13"/>
  <c r="L105" i="13"/>
  <c r="K105" i="13"/>
  <c r="J105" i="13"/>
  <c r="I105" i="13"/>
  <c r="H105" i="13"/>
  <c r="G105" i="13"/>
  <c r="F105" i="13"/>
  <c r="L104" i="13"/>
  <c r="K104" i="13"/>
  <c r="K108" i="13" s="1"/>
  <c r="J104" i="13"/>
  <c r="I104" i="13"/>
  <c r="H104" i="13"/>
  <c r="G104" i="13"/>
  <c r="F104" i="13"/>
  <c r="S103" i="13"/>
  <c r="S109" i="13" s="1"/>
  <c r="R103" i="13"/>
  <c r="R109" i="13" s="1"/>
  <c r="E103" i="13"/>
  <c r="E109" i="13" s="1"/>
  <c r="L102" i="13"/>
  <c r="K102" i="13"/>
  <c r="J102" i="13"/>
  <c r="I102" i="13"/>
  <c r="H102" i="13"/>
  <c r="G102" i="13"/>
  <c r="F102" i="13"/>
  <c r="L101" i="13"/>
  <c r="K101" i="13"/>
  <c r="J101" i="13"/>
  <c r="I101" i="13"/>
  <c r="H101" i="13"/>
  <c r="G101" i="13"/>
  <c r="F101" i="13"/>
  <c r="L100" i="13"/>
  <c r="K100" i="13"/>
  <c r="J100" i="13"/>
  <c r="I100" i="13"/>
  <c r="H100" i="13"/>
  <c r="G100" i="13"/>
  <c r="F100" i="13"/>
  <c r="L99" i="13"/>
  <c r="K99" i="13"/>
  <c r="J99" i="13"/>
  <c r="I99" i="13"/>
  <c r="H99" i="13"/>
  <c r="G99" i="13"/>
  <c r="F99" i="13"/>
  <c r="L98" i="13"/>
  <c r="K98" i="13"/>
  <c r="J98" i="13"/>
  <c r="I98" i="13"/>
  <c r="H98" i="13"/>
  <c r="G98" i="13"/>
  <c r="F98" i="13"/>
  <c r="L97" i="13"/>
  <c r="K97" i="13"/>
  <c r="J97" i="13"/>
  <c r="I97" i="13"/>
  <c r="H97" i="13"/>
  <c r="G97" i="13"/>
  <c r="F97" i="13"/>
  <c r="L96" i="13"/>
  <c r="K96" i="13"/>
  <c r="J96" i="13"/>
  <c r="I96" i="13"/>
  <c r="H96" i="13"/>
  <c r="G96" i="13"/>
  <c r="F96" i="13"/>
  <c r="L95" i="13"/>
  <c r="K95" i="13"/>
  <c r="J95" i="13"/>
  <c r="I95" i="13"/>
  <c r="H95" i="13"/>
  <c r="G95" i="13"/>
  <c r="F95" i="13"/>
  <c r="L94" i="13"/>
  <c r="K94" i="13"/>
  <c r="J94" i="13"/>
  <c r="I94" i="13"/>
  <c r="H94" i="13"/>
  <c r="G94" i="13"/>
  <c r="F94" i="13"/>
  <c r="S93" i="13"/>
  <c r="R93" i="13"/>
  <c r="E93" i="13"/>
  <c r="S92" i="13"/>
  <c r="R92" i="13"/>
  <c r="E92" i="13"/>
  <c r="L91" i="13"/>
  <c r="K91" i="13"/>
  <c r="J91" i="13"/>
  <c r="I91" i="13"/>
  <c r="H91" i="13"/>
  <c r="G91" i="13"/>
  <c r="F91" i="13"/>
  <c r="L90" i="13"/>
  <c r="K90" i="13"/>
  <c r="J90" i="13"/>
  <c r="I90" i="13"/>
  <c r="H90" i="13"/>
  <c r="G90" i="13"/>
  <c r="F90" i="13"/>
  <c r="L89" i="13"/>
  <c r="K89" i="13"/>
  <c r="J89" i="13"/>
  <c r="I89" i="13"/>
  <c r="H89" i="13"/>
  <c r="G89" i="13"/>
  <c r="F89" i="13"/>
  <c r="L88" i="13"/>
  <c r="K88" i="13"/>
  <c r="J88" i="13"/>
  <c r="I88" i="13"/>
  <c r="H88" i="13"/>
  <c r="G88" i="13"/>
  <c r="F88" i="13"/>
  <c r="L87" i="13"/>
  <c r="K87" i="13"/>
  <c r="J87" i="13"/>
  <c r="I87" i="13"/>
  <c r="H87" i="13"/>
  <c r="G87" i="13"/>
  <c r="F87" i="13"/>
  <c r="L86" i="13"/>
  <c r="K86" i="13"/>
  <c r="J86" i="13"/>
  <c r="I86" i="13"/>
  <c r="H86" i="13"/>
  <c r="G86" i="13"/>
  <c r="F86" i="13"/>
  <c r="L85" i="13"/>
  <c r="K85" i="13"/>
  <c r="J85" i="13"/>
  <c r="I85" i="13"/>
  <c r="H85" i="13"/>
  <c r="G85" i="13"/>
  <c r="F85" i="13"/>
  <c r="L84" i="13"/>
  <c r="K84" i="13"/>
  <c r="J84" i="13"/>
  <c r="I84" i="13"/>
  <c r="H84" i="13"/>
  <c r="G84" i="13"/>
  <c r="F84" i="13"/>
  <c r="S81" i="13"/>
  <c r="R81" i="13"/>
  <c r="E81" i="13"/>
  <c r="L80" i="13"/>
  <c r="L81" i="13" s="1"/>
  <c r="K80" i="13"/>
  <c r="K81" i="13" s="1"/>
  <c r="J80" i="13"/>
  <c r="J81" i="13" s="1"/>
  <c r="I80" i="13"/>
  <c r="I81" i="13" s="1"/>
  <c r="H80" i="13"/>
  <c r="H81" i="13" s="1"/>
  <c r="G80" i="13"/>
  <c r="F80" i="13"/>
  <c r="S79" i="13"/>
  <c r="S82" i="13" s="1"/>
  <c r="R79" i="13"/>
  <c r="R82" i="13" s="1"/>
  <c r="E79" i="13"/>
  <c r="E82" i="13" s="1"/>
  <c r="L78" i="13"/>
  <c r="K78" i="13"/>
  <c r="J78" i="13"/>
  <c r="I78" i="13"/>
  <c r="H78" i="13"/>
  <c r="G78" i="13"/>
  <c r="F78" i="13"/>
  <c r="L77" i="13"/>
  <c r="K77" i="13"/>
  <c r="J77" i="13"/>
  <c r="I77" i="13"/>
  <c r="H77" i="13"/>
  <c r="G77" i="13"/>
  <c r="F77" i="13"/>
  <c r="L76" i="13"/>
  <c r="K76" i="13"/>
  <c r="J76" i="13"/>
  <c r="I76" i="13"/>
  <c r="H76" i="13"/>
  <c r="G76" i="13"/>
  <c r="F76" i="13"/>
  <c r="L75" i="13"/>
  <c r="K75" i="13"/>
  <c r="J75" i="13"/>
  <c r="I75" i="13"/>
  <c r="H75" i="13"/>
  <c r="G75" i="13"/>
  <c r="F75" i="13"/>
  <c r="S73" i="13"/>
  <c r="R73" i="13"/>
  <c r="E73" i="13"/>
  <c r="L72" i="13"/>
  <c r="K72" i="13"/>
  <c r="J72" i="13"/>
  <c r="I72" i="13"/>
  <c r="H72" i="13"/>
  <c r="G72" i="13"/>
  <c r="F72" i="13"/>
  <c r="L71" i="13"/>
  <c r="K71" i="13"/>
  <c r="J71" i="13"/>
  <c r="I71" i="13"/>
  <c r="H71" i="13"/>
  <c r="G71" i="13"/>
  <c r="F71" i="13"/>
  <c r="L70" i="13"/>
  <c r="K70" i="13"/>
  <c r="J70" i="13"/>
  <c r="I70" i="13"/>
  <c r="H70" i="13"/>
  <c r="G70" i="13"/>
  <c r="F70" i="13"/>
  <c r="L69" i="13"/>
  <c r="K69" i="13"/>
  <c r="K73" i="13" s="1"/>
  <c r="J69" i="13"/>
  <c r="I69" i="13"/>
  <c r="H69" i="13"/>
  <c r="G69" i="13"/>
  <c r="F69" i="13"/>
  <c r="S68" i="13"/>
  <c r="R68" i="13"/>
  <c r="E68" i="13"/>
  <c r="L67" i="13"/>
  <c r="K67" i="13"/>
  <c r="J67" i="13"/>
  <c r="I67" i="13"/>
  <c r="H67" i="13"/>
  <c r="G67" i="13"/>
  <c r="F67" i="13"/>
  <c r="L66" i="13"/>
  <c r="K66" i="13"/>
  <c r="J66" i="13"/>
  <c r="I66" i="13"/>
  <c r="H66" i="13"/>
  <c r="G66" i="13"/>
  <c r="F66" i="13"/>
  <c r="L65" i="13"/>
  <c r="K65" i="13"/>
  <c r="J65" i="13"/>
  <c r="I65" i="13"/>
  <c r="H65" i="13"/>
  <c r="G65" i="13"/>
  <c r="F65" i="13"/>
  <c r="L64" i="13"/>
  <c r="K64" i="13"/>
  <c r="J64" i="13"/>
  <c r="I64" i="13"/>
  <c r="H64" i="13"/>
  <c r="G64" i="13"/>
  <c r="F64" i="13"/>
  <c r="S63" i="13"/>
  <c r="S74" i="13" s="1"/>
  <c r="R63" i="13"/>
  <c r="E63" i="13"/>
  <c r="L62" i="13"/>
  <c r="K62" i="13"/>
  <c r="J62" i="13"/>
  <c r="I62" i="13"/>
  <c r="H62" i="13"/>
  <c r="G62" i="13"/>
  <c r="F62" i="13"/>
  <c r="L61" i="13"/>
  <c r="K61" i="13"/>
  <c r="J61" i="13"/>
  <c r="I61" i="13"/>
  <c r="H61" i="13"/>
  <c r="G61" i="13"/>
  <c r="F61" i="13"/>
  <c r="L60" i="13"/>
  <c r="K60" i="13"/>
  <c r="J60" i="13"/>
  <c r="I60" i="13"/>
  <c r="H60" i="13"/>
  <c r="G60" i="13"/>
  <c r="F60" i="13"/>
  <c r="L59" i="13"/>
  <c r="K59" i="13"/>
  <c r="J59" i="13"/>
  <c r="I59" i="13"/>
  <c r="H59" i="13"/>
  <c r="G59" i="13"/>
  <c r="F59" i="13"/>
  <c r="L58" i="13"/>
  <c r="K58" i="13"/>
  <c r="J58" i="13"/>
  <c r="I58" i="13"/>
  <c r="H58" i="13"/>
  <c r="G58" i="13"/>
  <c r="F58" i="13"/>
  <c r="S57" i="13"/>
  <c r="R57" i="13"/>
  <c r="E57" i="13"/>
  <c r="S56" i="13"/>
  <c r="R56" i="13"/>
  <c r="E56" i="13"/>
  <c r="L55" i="13"/>
  <c r="K55" i="13"/>
  <c r="J55" i="13"/>
  <c r="I55" i="13"/>
  <c r="H55" i="13"/>
  <c r="G55" i="13"/>
  <c r="F55" i="13"/>
  <c r="L54" i="13"/>
  <c r="K54" i="13"/>
  <c r="J54" i="13"/>
  <c r="I54" i="13"/>
  <c r="H54" i="13"/>
  <c r="G54" i="13"/>
  <c r="F54" i="13"/>
  <c r="L53" i="13"/>
  <c r="K53" i="13"/>
  <c r="J53" i="13"/>
  <c r="I53" i="13"/>
  <c r="H53" i="13"/>
  <c r="G53" i="13"/>
  <c r="F53" i="13"/>
  <c r="L52" i="13"/>
  <c r="K52" i="13"/>
  <c r="J52" i="13"/>
  <c r="I52" i="13"/>
  <c r="H52" i="13"/>
  <c r="G52" i="13"/>
  <c r="F52" i="13"/>
  <c r="L51" i="13"/>
  <c r="K51" i="13"/>
  <c r="J51" i="13"/>
  <c r="I51" i="13"/>
  <c r="H51" i="13"/>
  <c r="G51" i="13"/>
  <c r="F51" i="13"/>
  <c r="L50" i="13"/>
  <c r="K50" i="13"/>
  <c r="J50" i="13"/>
  <c r="I50" i="13"/>
  <c r="H50" i="13"/>
  <c r="G50" i="13"/>
  <c r="F50" i="13"/>
  <c r="L49" i="13"/>
  <c r="K49" i="13"/>
  <c r="J49" i="13"/>
  <c r="I49" i="13"/>
  <c r="H49" i="13"/>
  <c r="G49" i="13"/>
  <c r="F49" i="13"/>
  <c r="L48" i="13"/>
  <c r="K48" i="13"/>
  <c r="J48" i="13"/>
  <c r="J57" i="13" s="1"/>
  <c r="I48" i="13"/>
  <c r="H48" i="13"/>
  <c r="G48" i="13"/>
  <c r="F48" i="13"/>
  <c r="S46" i="13"/>
  <c r="R46" i="13"/>
  <c r="E46" i="13"/>
  <c r="L45" i="13"/>
  <c r="L46" i="13" s="1"/>
  <c r="K45" i="13"/>
  <c r="K46" i="13" s="1"/>
  <c r="J45" i="13"/>
  <c r="J46" i="13" s="1"/>
  <c r="I45" i="13"/>
  <c r="I46" i="13" s="1"/>
  <c r="H45" i="13"/>
  <c r="H46" i="13" s="1"/>
  <c r="G45" i="13"/>
  <c r="F45" i="13"/>
  <c r="S44" i="13"/>
  <c r="S47" i="13" s="1"/>
  <c r="R44" i="13"/>
  <c r="R47" i="13" s="1"/>
  <c r="E44" i="13"/>
  <c r="E47" i="13" s="1"/>
  <c r="L43" i="13"/>
  <c r="K43" i="13"/>
  <c r="J43" i="13"/>
  <c r="I43" i="13"/>
  <c r="H43" i="13"/>
  <c r="G43" i="13"/>
  <c r="F43" i="13"/>
  <c r="L42" i="13"/>
  <c r="K42" i="13"/>
  <c r="J42" i="13"/>
  <c r="I42" i="13"/>
  <c r="H42" i="13"/>
  <c r="G42" i="13"/>
  <c r="F42" i="13"/>
  <c r="L41" i="13"/>
  <c r="K41" i="13"/>
  <c r="J41" i="13"/>
  <c r="I41" i="13"/>
  <c r="H41" i="13"/>
  <c r="G41" i="13"/>
  <c r="F41" i="13"/>
  <c r="L40" i="13"/>
  <c r="K40" i="13"/>
  <c r="J40" i="13"/>
  <c r="I40" i="13"/>
  <c r="H40" i="13"/>
  <c r="G40" i="13"/>
  <c r="F40" i="13"/>
  <c r="L39" i="13"/>
  <c r="K39" i="13"/>
  <c r="J39" i="13"/>
  <c r="I39" i="13"/>
  <c r="H39" i="13"/>
  <c r="G39" i="13"/>
  <c r="F39" i="13"/>
  <c r="S37" i="13"/>
  <c r="R37" i="13"/>
  <c r="E37" i="13"/>
  <c r="L36" i="13"/>
  <c r="L37" i="13" s="1"/>
  <c r="K36" i="13"/>
  <c r="K37" i="13" s="1"/>
  <c r="J36" i="13"/>
  <c r="J37" i="13" s="1"/>
  <c r="I36" i="13"/>
  <c r="I37" i="13" s="1"/>
  <c r="H36" i="13"/>
  <c r="H37" i="13" s="1"/>
  <c r="G36" i="13"/>
  <c r="F36" i="13"/>
  <c r="S35" i="13"/>
  <c r="S38" i="13" s="1"/>
  <c r="R35" i="13"/>
  <c r="R38" i="13" s="1"/>
  <c r="E35" i="13"/>
  <c r="E38" i="13" s="1"/>
  <c r="L34" i="13"/>
  <c r="K34" i="13"/>
  <c r="J34" i="13"/>
  <c r="I34" i="13"/>
  <c r="H34" i="13"/>
  <c r="G34" i="13"/>
  <c r="F34" i="13"/>
  <c r="L33" i="13"/>
  <c r="K33" i="13"/>
  <c r="J33" i="13"/>
  <c r="I33" i="13"/>
  <c r="H33" i="13"/>
  <c r="G33" i="13"/>
  <c r="F33" i="13"/>
  <c r="L32" i="13"/>
  <c r="K32" i="13"/>
  <c r="J32" i="13"/>
  <c r="I32" i="13"/>
  <c r="H32" i="13"/>
  <c r="G32" i="13"/>
  <c r="F32" i="13"/>
  <c r="L31" i="13"/>
  <c r="K31" i="13"/>
  <c r="J31" i="13"/>
  <c r="I31" i="13"/>
  <c r="H31" i="13"/>
  <c r="G31" i="13"/>
  <c r="F31" i="13"/>
  <c r="L30" i="13"/>
  <c r="K30" i="13"/>
  <c r="J30" i="13"/>
  <c r="I30" i="13"/>
  <c r="H30" i="13"/>
  <c r="G30" i="13"/>
  <c r="F30" i="13"/>
  <c r="S28" i="13"/>
  <c r="R28" i="13"/>
  <c r="E28" i="13"/>
  <c r="L27" i="13"/>
  <c r="K27" i="13"/>
  <c r="J27" i="13"/>
  <c r="I27" i="13"/>
  <c r="H27" i="13"/>
  <c r="G27" i="13"/>
  <c r="F27" i="13"/>
  <c r="L26" i="13"/>
  <c r="K26" i="13"/>
  <c r="J26" i="13"/>
  <c r="I26" i="13"/>
  <c r="H26" i="13"/>
  <c r="G26" i="13"/>
  <c r="F26" i="13"/>
  <c r="L25" i="13"/>
  <c r="K25" i="13"/>
  <c r="J25" i="13"/>
  <c r="I25" i="13"/>
  <c r="H25" i="13"/>
  <c r="G25" i="13"/>
  <c r="F25" i="13"/>
  <c r="L24" i="13"/>
  <c r="K24" i="13"/>
  <c r="J24" i="13"/>
  <c r="I24" i="13"/>
  <c r="H24" i="13"/>
  <c r="G24" i="13"/>
  <c r="F24" i="13"/>
  <c r="L23" i="13"/>
  <c r="K23" i="13"/>
  <c r="J23" i="13"/>
  <c r="I23" i="13"/>
  <c r="H23" i="13"/>
  <c r="G23" i="13"/>
  <c r="F23" i="13"/>
  <c r="S22" i="13"/>
  <c r="S29" i="13" s="1"/>
  <c r="R22" i="13"/>
  <c r="R29" i="13" s="1"/>
  <c r="E22" i="13"/>
  <c r="E29" i="13" s="1"/>
  <c r="L21" i="13"/>
  <c r="K21" i="13"/>
  <c r="J21" i="13"/>
  <c r="I21" i="13"/>
  <c r="H21" i="13"/>
  <c r="G21" i="13"/>
  <c r="F21" i="13"/>
  <c r="L20" i="13"/>
  <c r="K20" i="13"/>
  <c r="J20" i="13"/>
  <c r="I20" i="13"/>
  <c r="H20" i="13"/>
  <c r="G20" i="13"/>
  <c r="F20" i="13"/>
  <c r="L19" i="13"/>
  <c r="K19" i="13"/>
  <c r="J19" i="13"/>
  <c r="I19" i="13"/>
  <c r="H19" i="13"/>
  <c r="G19" i="13"/>
  <c r="F19" i="13"/>
  <c r="L18" i="13"/>
  <c r="K18" i="13"/>
  <c r="J18" i="13"/>
  <c r="I18" i="13"/>
  <c r="H18" i="13"/>
  <c r="G18" i="13"/>
  <c r="F18" i="13"/>
  <c r="L17" i="13"/>
  <c r="K17" i="13"/>
  <c r="J17" i="13"/>
  <c r="I17" i="13"/>
  <c r="H17" i="13"/>
  <c r="G17" i="13"/>
  <c r="F17" i="13"/>
  <c r="S15" i="13"/>
  <c r="R15" i="13"/>
  <c r="E15" i="13"/>
  <c r="L14" i="13"/>
  <c r="L15" i="13" s="1"/>
  <c r="K14" i="13"/>
  <c r="K15" i="13" s="1"/>
  <c r="J14" i="13"/>
  <c r="J15" i="13" s="1"/>
  <c r="I14" i="13"/>
  <c r="I15" i="13" s="1"/>
  <c r="H14" i="13"/>
  <c r="H15" i="13" s="1"/>
  <c r="G14" i="13"/>
  <c r="F14" i="13"/>
  <c r="S13" i="13"/>
  <c r="S16" i="13" s="1"/>
  <c r="R13" i="13"/>
  <c r="E13" i="13"/>
  <c r="E16" i="13" s="1"/>
  <c r="L12" i="13"/>
  <c r="K12" i="13"/>
  <c r="J12" i="13"/>
  <c r="I12" i="13"/>
  <c r="H12" i="13"/>
  <c r="G12" i="13"/>
  <c r="F12" i="13"/>
  <c r="L11" i="13"/>
  <c r="K11" i="13"/>
  <c r="J11" i="13"/>
  <c r="I11" i="13"/>
  <c r="H11" i="13"/>
  <c r="G11" i="13"/>
  <c r="F11" i="13"/>
  <c r="L10" i="13"/>
  <c r="K10" i="13"/>
  <c r="J10" i="13"/>
  <c r="I10" i="13"/>
  <c r="H10" i="13"/>
  <c r="G10" i="13"/>
  <c r="F10" i="13"/>
  <c r="L9" i="13"/>
  <c r="K9" i="13"/>
  <c r="J9" i="13"/>
  <c r="I9" i="13"/>
  <c r="H9" i="13"/>
  <c r="G9" i="13"/>
  <c r="F9" i="13"/>
  <c r="L8" i="13"/>
  <c r="K8" i="13"/>
  <c r="J8" i="13"/>
  <c r="I8" i="13"/>
  <c r="H8" i="13"/>
  <c r="G8" i="13"/>
  <c r="F8" i="13"/>
  <c r="L7" i="13"/>
  <c r="K7" i="13"/>
  <c r="J7" i="13"/>
  <c r="I7" i="13"/>
  <c r="H7" i="13"/>
  <c r="G7" i="13"/>
  <c r="F7" i="13"/>
  <c r="L6" i="13"/>
  <c r="K6" i="13"/>
  <c r="J6" i="13"/>
  <c r="I6" i="13"/>
  <c r="H6" i="13"/>
  <c r="G6" i="13"/>
  <c r="F6" i="13"/>
  <c r="L5" i="13"/>
  <c r="K5" i="13"/>
  <c r="J5" i="13"/>
  <c r="I5" i="13"/>
  <c r="H5" i="13"/>
  <c r="G5" i="13"/>
  <c r="F5" i="13"/>
  <c r="B2" i="13"/>
  <c r="B2" i="4"/>
  <c r="L223" i="16" l="1"/>
  <c r="H24" i="16"/>
  <c r="H31" i="16" s="1"/>
  <c r="L24" i="16"/>
  <c r="J30" i="16"/>
  <c r="I47" i="16"/>
  <c r="I50" i="16" s="1"/>
  <c r="H55" i="16"/>
  <c r="H61" i="16" s="1"/>
  <c r="K55" i="16"/>
  <c r="K61" i="16" s="1"/>
  <c r="H60" i="16"/>
  <c r="L60" i="16"/>
  <c r="J60" i="16"/>
  <c r="I78" i="16"/>
  <c r="E93" i="16"/>
  <c r="J92" i="16"/>
  <c r="K126" i="16"/>
  <c r="K149" i="16"/>
  <c r="J156" i="16"/>
  <c r="H156" i="16"/>
  <c r="I159" i="16"/>
  <c r="J160" i="16"/>
  <c r="K175" i="16"/>
  <c r="H183" i="16"/>
  <c r="I192" i="16"/>
  <c r="I212" i="16"/>
  <c r="I273" i="16"/>
  <c r="H15" i="16"/>
  <c r="K15" i="16"/>
  <c r="K18" i="16" s="1"/>
  <c r="K30" i="16"/>
  <c r="K38" i="16"/>
  <c r="L50" i="16"/>
  <c r="I60" i="16"/>
  <c r="H78" i="16"/>
  <c r="H87" i="16"/>
  <c r="L87" i="16"/>
  <c r="J87" i="16"/>
  <c r="K92" i="16"/>
  <c r="H92" i="16"/>
  <c r="K119" i="16"/>
  <c r="J119" i="16"/>
  <c r="J149" i="16"/>
  <c r="J142" i="16"/>
  <c r="H148" i="16"/>
  <c r="L148" i="16"/>
  <c r="I148" i="16"/>
  <c r="J148" i="16"/>
  <c r="I156" i="16"/>
  <c r="H167" i="16"/>
  <c r="L167" i="16"/>
  <c r="I168" i="16"/>
  <c r="J167" i="16"/>
  <c r="K167" i="16"/>
  <c r="H175" i="16"/>
  <c r="L175" i="16"/>
  <c r="K204" i="16"/>
  <c r="H204" i="16"/>
  <c r="L204" i="16"/>
  <c r="I204" i="16"/>
  <c r="J212" i="16"/>
  <c r="I211" i="16"/>
  <c r="J248" i="16"/>
  <c r="H263" i="16"/>
  <c r="L263" i="16"/>
  <c r="I263" i="16"/>
  <c r="H30" i="16"/>
  <c r="L30" i="16"/>
  <c r="I87" i="16"/>
  <c r="I132" i="16"/>
  <c r="J131" i="16"/>
  <c r="K132" i="16"/>
  <c r="H132" i="16"/>
  <c r="I174" i="16"/>
  <c r="I183" i="16"/>
  <c r="I182" i="16"/>
  <c r="J197" i="16"/>
  <c r="K211" i="16"/>
  <c r="L212" i="16"/>
  <c r="J211" i="16"/>
  <c r="K223" i="16"/>
  <c r="K248" i="16"/>
  <c r="F278" i="17"/>
  <c r="J198" i="16"/>
  <c r="L31" i="16"/>
  <c r="H18" i="16"/>
  <c r="L61" i="16"/>
  <c r="H98" i="16"/>
  <c r="H101" i="16" s="1"/>
  <c r="E102" i="16"/>
  <c r="H168" i="16"/>
  <c r="H192" i="16"/>
  <c r="H198" i="16" s="1"/>
  <c r="K205" i="16"/>
  <c r="L15" i="16"/>
  <c r="L41" i="16"/>
  <c r="J50" i="16"/>
  <c r="I72" i="16"/>
  <c r="K98" i="16"/>
  <c r="K101" i="16" s="1"/>
  <c r="H113" i="16"/>
  <c r="I160" i="16"/>
  <c r="E275" i="16"/>
  <c r="J159" i="16"/>
  <c r="I167" i="16"/>
  <c r="J182" i="16"/>
  <c r="I198" i="16"/>
  <c r="H205" i="16"/>
  <c r="L205" i="16"/>
  <c r="I249" i="16"/>
  <c r="H266" i="16"/>
  <c r="L266" i="16"/>
  <c r="I266" i="16"/>
  <c r="H273" i="16"/>
  <c r="L273" i="16"/>
  <c r="H50" i="16"/>
  <c r="I30" i="16"/>
  <c r="I31" i="16"/>
  <c r="J72" i="16"/>
  <c r="L93" i="16"/>
  <c r="I93" i="16"/>
  <c r="I126" i="16"/>
  <c r="H149" i="16"/>
  <c r="I15" i="16"/>
  <c r="I18" i="16" s="1"/>
  <c r="K31" i="16"/>
  <c r="J55" i="16"/>
  <c r="J61" i="16" s="1"/>
  <c r="K72" i="16"/>
  <c r="I98" i="16"/>
  <c r="I101" i="16" s="1"/>
  <c r="L98" i="16"/>
  <c r="L101" i="16" s="1"/>
  <c r="I113" i="16"/>
  <c r="I150" i="16" s="1"/>
  <c r="H119" i="16"/>
  <c r="L119" i="16"/>
  <c r="E120" i="16"/>
  <c r="E150" i="16" s="1"/>
  <c r="E276" i="16" s="1"/>
  <c r="J126" i="16"/>
  <c r="H126" i="16"/>
  <c r="K131" i="16"/>
  <c r="I131" i="16"/>
  <c r="K159" i="16"/>
  <c r="J168" i="16"/>
  <c r="L168" i="16"/>
  <c r="K182" i="16"/>
  <c r="I205" i="16"/>
  <c r="I222" i="16"/>
  <c r="H223" i="16"/>
  <c r="K249" i="16"/>
  <c r="J236" i="16"/>
  <c r="J249" i="16" s="1"/>
  <c r="I274" i="16"/>
  <c r="K274" i="16"/>
  <c r="L126" i="16"/>
  <c r="L198" i="16"/>
  <c r="L192" i="16"/>
  <c r="K263" i="16"/>
  <c r="K266" i="16" s="1"/>
  <c r="H41" i="16"/>
  <c r="H93" i="16"/>
  <c r="L113" i="16"/>
  <c r="L120" i="16" s="1"/>
  <c r="J132" i="16"/>
  <c r="J15" i="16"/>
  <c r="J24" i="16"/>
  <c r="J31" i="16" s="1"/>
  <c r="J38" i="16"/>
  <c r="J41" i="16" s="1"/>
  <c r="K47" i="16"/>
  <c r="K50" i="16" s="1"/>
  <c r="K60" i="16"/>
  <c r="H71" i="16"/>
  <c r="L71" i="16"/>
  <c r="J78" i="16"/>
  <c r="J93" i="16" s="1"/>
  <c r="K87" i="16"/>
  <c r="K93" i="16" s="1"/>
  <c r="J98" i="16"/>
  <c r="J101" i="16" s="1"/>
  <c r="J120" i="16"/>
  <c r="J150" i="16" s="1"/>
  <c r="K113" i="16"/>
  <c r="H120" i="16"/>
  <c r="K125" i="16"/>
  <c r="I125" i="16"/>
  <c r="H131" i="16"/>
  <c r="L131" i="16"/>
  <c r="L132" i="16"/>
  <c r="I142" i="16"/>
  <c r="I149" i="16"/>
  <c r="K148" i="16"/>
  <c r="L149" i="16"/>
  <c r="K156" i="16"/>
  <c r="K160" i="16" s="1"/>
  <c r="K168" i="16"/>
  <c r="J174" i="16"/>
  <c r="I175" i="16"/>
  <c r="H182" i="16"/>
  <c r="L182" i="16"/>
  <c r="I197" i="16"/>
  <c r="J204" i="16"/>
  <c r="J205" i="16"/>
  <c r="H211" i="16"/>
  <c r="L211" i="16"/>
  <c r="J223" i="16"/>
  <c r="I223" i="16"/>
  <c r="I248" i="16"/>
  <c r="J263" i="16"/>
  <c r="J266" i="16" s="1"/>
  <c r="J274" i="16"/>
  <c r="J273" i="16"/>
  <c r="K41" i="16"/>
  <c r="I55" i="16"/>
  <c r="I61" i="16" s="1"/>
  <c r="I120" i="16"/>
  <c r="H160" i="16"/>
  <c r="L160" i="16"/>
  <c r="K192" i="16"/>
  <c r="H236" i="16"/>
  <c r="H249" i="16" s="1"/>
  <c r="L236" i="16"/>
  <c r="L249" i="16" s="1"/>
  <c r="U158" i="4"/>
  <c r="U204" i="4"/>
  <c r="U198" i="4"/>
  <c r="I21" i="15"/>
  <c r="K109" i="15"/>
  <c r="J124" i="15"/>
  <c r="K124" i="15"/>
  <c r="I135" i="15"/>
  <c r="J178" i="15"/>
  <c r="I179" i="15"/>
  <c r="L216" i="15"/>
  <c r="K55" i="15"/>
  <c r="J69" i="15"/>
  <c r="K69" i="15"/>
  <c r="K80" i="15"/>
  <c r="H228" i="15"/>
  <c r="L228" i="15"/>
  <c r="J228" i="15"/>
  <c r="K13" i="15"/>
  <c r="E75" i="15"/>
  <c r="L99" i="15"/>
  <c r="I99" i="15"/>
  <c r="K110" i="15"/>
  <c r="K135" i="15"/>
  <c r="K170" i="15"/>
  <c r="H170" i="15"/>
  <c r="I184" i="15"/>
  <c r="J21" i="15"/>
  <c r="J28" i="15" s="1"/>
  <c r="L35" i="15"/>
  <c r="H56" i="15"/>
  <c r="L55" i="15"/>
  <c r="H94" i="15"/>
  <c r="J103" i="15"/>
  <c r="J109" i="15"/>
  <c r="I118" i="15"/>
  <c r="I142" i="15"/>
  <c r="J141" i="15"/>
  <c r="I178" i="15"/>
  <c r="K185" i="15"/>
  <c r="H194" i="15"/>
  <c r="L193" i="15"/>
  <c r="I239" i="15"/>
  <c r="K27" i="15"/>
  <c r="I27" i="15"/>
  <c r="I44" i="15"/>
  <c r="J62" i="15"/>
  <c r="H62" i="15"/>
  <c r="J99" i="15"/>
  <c r="J110" i="15"/>
  <c r="I141" i="15"/>
  <c r="J142" i="15"/>
  <c r="K148" i="15"/>
  <c r="I147" i="15"/>
  <c r="H156" i="15"/>
  <c r="L155" i="15"/>
  <c r="K156" i="15"/>
  <c r="I170" i="15"/>
  <c r="I194" i="15"/>
  <c r="I216" i="15"/>
  <c r="H239" i="15"/>
  <c r="L239" i="15"/>
  <c r="S126" i="15"/>
  <c r="S240" i="15"/>
  <c r="K21" i="15"/>
  <c r="K28" i="15" s="1"/>
  <c r="H21" i="15"/>
  <c r="H28" i="15" s="1"/>
  <c r="L21" i="15"/>
  <c r="L28" i="15" s="1"/>
  <c r="H27" i="15"/>
  <c r="L27" i="15"/>
  <c r="J27" i="15"/>
  <c r="H35" i="15"/>
  <c r="L44" i="15"/>
  <c r="L62" i="15"/>
  <c r="I62" i="15"/>
  <c r="I69" i="15"/>
  <c r="J74" i="15"/>
  <c r="K74" i="15"/>
  <c r="E126" i="15"/>
  <c r="K99" i="15"/>
  <c r="H99" i="15"/>
  <c r="K104" i="15"/>
  <c r="H110" i="15"/>
  <c r="L110" i="15"/>
  <c r="H124" i="15"/>
  <c r="L124" i="15"/>
  <c r="I132" i="15"/>
  <c r="I136" i="15" s="1"/>
  <c r="J135" i="15"/>
  <c r="R240" i="15"/>
  <c r="J147" i="15"/>
  <c r="K155" i="15"/>
  <c r="J170" i="15"/>
  <c r="I185" i="15"/>
  <c r="J185" i="15"/>
  <c r="J216" i="15"/>
  <c r="H216" i="15"/>
  <c r="K228" i="15"/>
  <c r="K231" i="15" s="1"/>
  <c r="J13" i="15"/>
  <c r="J16" i="15" s="1"/>
  <c r="H13" i="15"/>
  <c r="H16" i="15" s="1"/>
  <c r="L13" i="15"/>
  <c r="L16" i="15" s="1"/>
  <c r="L100" i="15"/>
  <c r="I28" i="15"/>
  <c r="I80" i="15"/>
  <c r="I83" i="15" s="1"/>
  <c r="L142" i="15"/>
  <c r="L141" i="15"/>
  <c r="H193" i="15"/>
  <c r="I35" i="15"/>
  <c r="I38" i="15" s="1"/>
  <c r="J38" i="15"/>
  <c r="J44" i="15"/>
  <c r="J47" i="15"/>
  <c r="H44" i="15"/>
  <c r="H47" i="15" s="1"/>
  <c r="L47" i="15"/>
  <c r="H55" i="15"/>
  <c r="L56" i="15"/>
  <c r="K62" i="15"/>
  <c r="K83" i="15"/>
  <c r="L94" i="15"/>
  <c r="I104" i="15"/>
  <c r="I110" i="15"/>
  <c r="I109" i="15"/>
  <c r="K118" i="15"/>
  <c r="K125" i="15" s="1"/>
  <c r="I124" i="15"/>
  <c r="E136" i="15"/>
  <c r="E240" i="15" s="1"/>
  <c r="H135" i="15"/>
  <c r="L135" i="15"/>
  <c r="I156" i="15"/>
  <c r="I155" i="15"/>
  <c r="H155" i="15"/>
  <c r="L156" i="15"/>
  <c r="H165" i="15"/>
  <c r="H171" i="15" s="1"/>
  <c r="K179" i="15"/>
  <c r="K178" i="15"/>
  <c r="J179" i="15"/>
  <c r="I193" i="15"/>
  <c r="H205" i="15"/>
  <c r="H217" i="15" s="1"/>
  <c r="L205" i="15"/>
  <c r="L217" i="15" s="1"/>
  <c r="I228" i="15"/>
  <c r="I231" i="15" s="1"/>
  <c r="L231" i="15"/>
  <c r="I238" i="15"/>
  <c r="K56" i="15"/>
  <c r="L104" i="15"/>
  <c r="L103" i="15"/>
  <c r="H142" i="15"/>
  <c r="H141" i="15"/>
  <c r="L194" i="15"/>
  <c r="I13" i="15"/>
  <c r="I16" i="15" s="1"/>
  <c r="R84" i="15"/>
  <c r="K35" i="15"/>
  <c r="K38" i="15" s="1"/>
  <c r="K44" i="15"/>
  <c r="K47" i="15" s="1"/>
  <c r="I56" i="15"/>
  <c r="H74" i="15"/>
  <c r="L74" i="15"/>
  <c r="J75" i="15"/>
  <c r="J80" i="15"/>
  <c r="J83" i="15" s="1"/>
  <c r="R126" i="15"/>
  <c r="H100" i="15"/>
  <c r="H118" i="15"/>
  <c r="L118" i="15"/>
  <c r="L125" i="15" s="1"/>
  <c r="J132" i="15"/>
  <c r="H148" i="15"/>
  <c r="H147" i="15"/>
  <c r="L148" i="15"/>
  <c r="L147" i="15"/>
  <c r="J156" i="15"/>
  <c r="K165" i="15"/>
  <c r="K171" i="15" s="1"/>
  <c r="H179" i="15"/>
  <c r="L179" i="15"/>
  <c r="H185" i="15"/>
  <c r="H184" i="15"/>
  <c r="L185" i="15"/>
  <c r="L184" i="15"/>
  <c r="J184" i="15"/>
  <c r="J194" i="15"/>
  <c r="I205" i="15"/>
  <c r="I217" i="15" s="1"/>
  <c r="J231" i="15"/>
  <c r="J238" i="15"/>
  <c r="I47" i="15"/>
  <c r="K94" i="15"/>
  <c r="K100" i="15" s="1"/>
  <c r="I94" i="15"/>
  <c r="I100" i="15" s="1"/>
  <c r="H104" i="15"/>
  <c r="H103" i="15"/>
  <c r="J165" i="15"/>
  <c r="J171" i="15" s="1"/>
  <c r="S84" i="15"/>
  <c r="S241" i="15" s="1"/>
  <c r="E16" i="15"/>
  <c r="K16" i="15"/>
  <c r="H38" i="15"/>
  <c r="L38" i="15"/>
  <c r="J56" i="15"/>
  <c r="I75" i="15"/>
  <c r="H69" i="15"/>
  <c r="H75" i="15" s="1"/>
  <c r="L69" i="15"/>
  <c r="I74" i="15"/>
  <c r="K75" i="15"/>
  <c r="H80" i="15"/>
  <c r="H83" i="15" s="1"/>
  <c r="L80" i="15"/>
  <c r="L83" i="15" s="1"/>
  <c r="E84" i="15"/>
  <c r="J94" i="15"/>
  <c r="J100" i="15" s="1"/>
  <c r="I125" i="15"/>
  <c r="J118" i="15"/>
  <c r="J136" i="15"/>
  <c r="K142" i="15"/>
  <c r="L165" i="15"/>
  <c r="L171" i="15" s="1"/>
  <c r="K194" i="15"/>
  <c r="J217" i="15"/>
  <c r="K205" i="15"/>
  <c r="K217" i="15" s="1"/>
  <c r="H231" i="15"/>
  <c r="K239" i="15"/>
  <c r="K238" i="15"/>
  <c r="I55" i="15"/>
  <c r="H109" i="15"/>
  <c r="L109" i="15"/>
  <c r="H125" i="15"/>
  <c r="K136" i="15"/>
  <c r="K141" i="15"/>
  <c r="K147" i="15"/>
  <c r="I165" i="15"/>
  <c r="I171" i="15" s="1"/>
  <c r="K184" i="15"/>
  <c r="J193" i="15"/>
  <c r="J55" i="15"/>
  <c r="H136" i="15"/>
  <c r="L136" i="15"/>
  <c r="J155" i="15"/>
  <c r="H178" i="15"/>
  <c r="L178" i="15"/>
  <c r="K193" i="15"/>
  <c r="H238" i="15"/>
  <c r="L238" i="15"/>
  <c r="H109" i="14"/>
  <c r="L109" i="14"/>
  <c r="S72" i="14"/>
  <c r="E72" i="14"/>
  <c r="E81" i="14" s="1"/>
  <c r="J141" i="14"/>
  <c r="J163" i="14"/>
  <c r="I223" i="14"/>
  <c r="I245" i="14"/>
  <c r="K109" i="14"/>
  <c r="J100" i="14"/>
  <c r="J106" i="14" s="1"/>
  <c r="H105" i="14"/>
  <c r="L105" i="14"/>
  <c r="U178" i="4"/>
  <c r="V202" i="4"/>
  <c r="V203" i="4"/>
  <c r="V201" i="4"/>
  <c r="U128" i="4"/>
  <c r="U135" i="4"/>
  <c r="U129" i="4"/>
  <c r="K141" i="14"/>
  <c r="H25" i="14"/>
  <c r="L25" i="14"/>
  <c r="H55" i="14"/>
  <c r="L55" i="14"/>
  <c r="H71" i="14"/>
  <c r="L71" i="14"/>
  <c r="I71" i="14"/>
  <c r="I77" i="14"/>
  <c r="I80" i="14" s="1"/>
  <c r="J105" i="14"/>
  <c r="H129" i="14"/>
  <c r="L129" i="14"/>
  <c r="H163" i="14"/>
  <c r="L163" i="14"/>
  <c r="I162" i="14"/>
  <c r="H90" i="14"/>
  <c r="L90" i="14"/>
  <c r="I89" i="14"/>
  <c r="L110" i="14"/>
  <c r="H116" i="14"/>
  <c r="L116" i="14"/>
  <c r="I171" i="14"/>
  <c r="I177" i="14" s="1"/>
  <c r="I176" i="14"/>
  <c r="I90" i="14"/>
  <c r="R72" i="14"/>
  <c r="R81" i="14" s="1"/>
  <c r="H66" i="14"/>
  <c r="L66" i="14"/>
  <c r="I66" i="14"/>
  <c r="I105" i="14"/>
  <c r="H115" i="14"/>
  <c r="L115" i="14"/>
  <c r="I129" i="14"/>
  <c r="K129" i="14"/>
  <c r="H141" i="14"/>
  <c r="L141" i="14"/>
  <c r="H155" i="14"/>
  <c r="L155" i="14"/>
  <c r="I163" i="14"/>
  <c r="J162" i="14"/>
  <c r="J176" i="14"/>
  <c r="K185" i="14"/>
  <c r="J200" i="14"/>
  <c r="J223" i="14"/>
  <c r="H245" i="14"/>
  <c r="L245" i="14"/>
  <c r="H110" i="14"/>
  <c r="I25" i="14"/>
  <c r="I33" i="14"/>
  <c r="I36" i="14" s="1"/>
  <c r="H42" i="14"/>
  <c r="H45" i="14" s="1"/>
  <c r="L42" i="14"/>
  <c r="L45" i="14" s="1"/>
  <c r="I61" i="14"/>
  <c r="J71" i="14"/>
  <c r="K77" i="14"/>
  <c r="K80" i="14" s="1"/>
  <c r="E131" i="14"/>
  <c r="K123" i="14"/>
  <c r="K130" i="14" s="1"/>
  <c r="J123" i="14"/>
  <c r="J130" i="14" s="1"/>
  <c r="K176" i="14"/>
  <c r="K223" i="14"/>
  <c r="J235" i="14"/>
  <c r="J238" i="14" s="1"/>
  <c r="I235" i="14"/>
  <c r="I238" i="14" s="1"/>
  <c r="I138" i="14"/>
  <c r="I142" i="14" s="1"/>
  <c r="J25" i="14"/>
  <c r="K25" i="14"/>
  <c r="H33" i="14"/>
  <c r="H36" i="14" s="1"/>
  <c r="K42" i="14"/>
  <c r="K45" i="14" s="1"/>
  <c r="J55" i="14"/>
  <c r="J66" i="14"/>
  <c r="K71" i="14"/>
  <c r="K90" i="14"/>
  <c r="K105" i="14"/>
  <c r="K110" i="14"/>
  <c r="I116" i="14"/>
  <c r="K148" i="14"/>
  <c r="H176" i="14"/>
  <c r="L176" i="14"/>
  <c r="K191" i="14"/>
  <c r="H211" i="14"/>
  <c r="H224" i="14" s="1"/>
  <c r="L211" i="14"/>
  <c r="L224" i="14" s="1"/>
  <c r="K235" i="14"/>
  <c r="K238" i="14" s="1"/>
  <c r="J148" i="14"/>
  <c r="J147" i="14"/>
  <c r="J155" i="14"/>
  <c r="J154" i="14"/>
  <c r="H154" i="14"/>
  <c r="J191" i="14"/>
  <c r="J190" i="14"/>
  <c r="K12" i="14"/>
  <c r="K15" i="14" s="1"/>
  <c r="H20" i="14"/>
  <c r="H26" i="14" s="1"/>
  <c r="L20" i="14"/>
  <c r="L26" i="14" s="1"/>
  <c r="K33" i="14"/>
  <c r="K36" i="14" s="1"/>
  <c r="J33" i="14"/>
  <c r="J36" i="14" s="1"/>
  <c r="I42" i="14"/>
  <c r="I45" i="14" s="1"/>
  <c r="K55" i="14"/>
  <c r="K54" i="14"/>
  <c r="H54" i="14"/>
  <c r="H77" i="14"/>
  <c r="H80" i="14" s="1"/>
  <c r="L77" i="14"/>
  <c r="L80" i="14" s="1"/>
  <c r="J110" i="14"/>
  <c r="J138" i="14"/>
  <c r="J142" i="14" s="1"/>
  <c r="K147" i="14"/>
  <c r="K155" i="14"/>
  <c r="L154" i="14"/>
  <c r="I185" i="14"/>
  <c r="J184" i="14"/>
  <c r="K184" i="14"/>
  <c r="K190" i="14"/>
  <c r="K200" i="14"/>
  <c r="H235" i="14"/>
  <c r="H238" i="14" s="1"/>
  <c r="L235" i="14"/>
  <c r="L238" i="14" s="1"/>
  <c r="J12" i="14"/>
  <c r="K20" i="14"/>
  <c r="K26" i="14" s="1"/>
  <c r="H185" i="14"/>
  <c r="H184" i="14"/>
  <c r="H12" i="14"/>
  <c r="L12" i="14"/>
  <c r="L15" i="14" s="1"/>
  <c r="I20" i="14"/>
  <c r="I26" i="14" s="1"/>
  <c r="L33" i="14"/>
  <c r="L36" i="14" s="1"/>
  <c r="J42" i="14"/>
  <c r="J45" i="14" s="1"/>
  <c r="L54" i="14"/>
  <c r="K66" i="14"/>
  <c r="R131" i="14"/>
  <c r="H100" i="14"/>
  <c r="H106" i="14" s="1"/>
  <c r="L100" i="14"/>
  <c r="L106" i="14" s="1"/>
  <c r="J116" i="14"/>
  <c r="H123" i="14"/>
  <c r="H130" i="14" s="1"/>
  <c r="L123" i="14"/>
  <c r="J129" i="14"/>
  <c r="I141" i="14"/>
  <c r="H148" i="14"/>
  <c r="L148" i="14"/>
  <c r="K163" i="14"/>
  <c r="K162" i="14"/>
  <c r="J185" i="14"/>
  <c r="H191" i="14"/>
  <c r="L191" i="14"/>
  <c r="H200" i="14"/>
  <c r="L200" i="14"/>
  <c r="J199" i="14"/>
  <c r="K211" i="14"/>
  <c r="K224" i="14" s="1"/>
  <c r="H223" i="14"/>
  <c r="L223" i="14"/>
  <c r="J245" i="14"/>
  <c r="I244" i="14"/>
  <c r="R246" i="14"/>
  <c r="I110" i="14"/>
  <c r="I109" i="14"/>
  <c r="L185" i="14"/>
  <c r="L184" i="14"/>
  <c r="I211" i="14"/>
  <c r="I224" i="14" s="1"/>
  <c r="I12" i="14"/>
  <c r="I15" i="14" s="1"/>
  <c r="S15" i="14"/>
  <c r="S81" i="14" s="1"/>
  <c r="J20" i="14"/>
  <c r="J26" i="14" s="1"/>
  <c r="I55" i="14"/>
  <c r="K61" i="14"/>
  <c r="J77" i="14"/>
  <c r="J80" i="14" s="1"/>
  <c r="S131" i="14"/>
  <c r="K116" i="14"/>
  <c r="K115" i="14"/>
  <c r="I123" i="14"/>
  <c r="I130" i="14" s="1"/>
  <c r="E246" i="14"/>
  <c r="I148" i="14"/>
  <c r="I155" i="14"/>
  <c r="I191" i="14"/>
  <c r="I200" i="14"/>
  <c r="K245" i="14"/>
  <c r="K244" i="14"/>
  <c r="I54" i="14"/>
  <c r="J61" i="14"/>
  <c r="J89" i="14"/>
  <c r="J90" i="14"/>
  <c r="K100" i="14"/>
  <c r="K106" i="14" s="1"/>
  <c r="I115" i="14"/>
  <c r="L130" i="14"/>
  <c r="H147" i="14"/>
  <c r="L147" i="14"/>
  <c r="I154" i="14"/>
  <c r="J171" i="14"/>
  <c r="J177" i="14" s="1"/>
  <c r="H190" i="14"/>
  <c r="L190" i="14"/>
  <c r="K199" i="14"/>
  <c r="J244" i="14"/>
  <c r="S246" i="14"/>
  <c r="J54" i="14"/>
  <c r="K89" i="14"/>
  <c r="J109" i="14"/>
  <c r="J115" i="14"/>
  <c r="K138" i="14"/>
  <c r="K142" i="14" s="1"/>
  <c r="I147" i="14"/>
  <c r="H162" i="14"/>
  <c r="L162" i="14"/>
  <c r="K171" i="14"/>
  <c r="K177" i="14" s="1"/>
  <c r="I184" i="14"/>
  <c r="I190" i="14"/>
  <c r="H199" i="14"/>
  <c r="L199" i="14"/>
  <c r="J211" i="14"/>
  <c r="J224" i="14" s="1"/>
  <c r="H61" i="14"/>
  <c r="H72" i="14" s="1"/>
  <c r="L61" i="14"/>
  <c r="L72" i="14" s="1"/>
  <c r="H89" i="14"/>
  <c r="L89" i="14"/>
  <c r="I100" i="14"/>
  <c r="I106" i="14" s="1"/>
  <c r="H138" i="14"/>
  <c r="L138" i="14"/>
  <c r="K154" i="14"/>
  <c r="H171" i="14"/>
  <c r="H177" i="14" s="1"/>
  <c r="L171" i="14"/>
  <c r="L177" i="14" s="1"/>
  <c r="I199" i="14"/>
  <c r="H244" i="14"/>
  <c r="L244" i="14"/>
  <c r="V130" i="4"/>
  <c r="U127" i="4"/>
  <c r="V132" i="4"/>
  <c r="S28" i="4"/>
  <c r="U30" i="4"/>
  <c r="R49" i="4"/>
  <c r="U31" i="4"/>
  <c r="V27" i="4"/>
  <c r="V25" i="4"/>
  <c r="I22" i="13"/>
  <c r="K68" i="13"/>
  <c r="H93" i="13"/>
  <c r="L92" i="13"/>
  <c r="I103" i="13"/>
  <c r="I109" i="13" s="1"/>
  <c r="L134" i="13"/>
  <c r="H145" i="13"/>
  <c r="L145" i="13"/>
  <c r="J198" i="13"/>
  <c r="I207" i="13"/>
  <c r="J22" i="13"/>
  <c r="E74" i="13"/>
  <c r="K63" i="13"/>
  <c r="R74" i="13"/>
  <c r="I121" i="13"/>
  <c r="K152" i="13"/>
  <c r="I229" i="13"/>
  <c r="K128" i="13"/>
  <c r="I160" i="13"/>
  <c r="K182" i="13"/>
  <c r="H191" i="13"/>
  <c r="L191" i="13"/>
  <c r="K207" i="13"/>
  <c r="I251" i="13"/>
  <c r="J197" i="13"/>
  <c r="J13" i="13"/>
  <c r="K44" i="13"/>
  <c r="L44" i="13"/>
  <c r="L47" i="13" s="1"/>
  <c r="I44" i="13"/>
  <c r="J56" i="13"/>
  <c r="H68" i="13"/>
  <c r="L68" i="13"/>
  <c r="I68" i="13"/>
  <c r="H73" i="13"/>
  <c r="L73" i="13"/>
  <c r="I73" i="13"/>
  <c r="H92" i="13"/>
  <c r="H103" i="13"/>
  <c r="L103" i="13"/>
  <c r="H108" i="13"/>
  <c r="L108" i="13"/>
  <c r="K151" i="13"/>
  <c r="I190" i="13"/>
  <c r="K198" i="13"/>
  <c r="H207" i="13"/>
  <c r="L207" i="13"/>
  <c r="I206" i="13"/>
  <c r="H229" i="13"/>
  <c r="L229" i="13"/>
  <c r="J240" i="13"/>
  <c r="I250" i="13"/>
  <c r="J217" i="13"/>
  <c r="J230" i="13" s="1"/>
  <c r="K13" i="13"/>
  <c r="I28" i="13"/>
  <c r="H35" i="13"/>
  <c r="I35" i="13"/>
  <c r="I115" i="13"/>
  <c r="H128" i="13"/>
  <c r="L128" i="13"/>
  <c r="L135" i="13" s="1"/>
  <c r="I128" i="13"/>
  <c r="I135" i="13" s="1"/>
  <c r="J134" i="13"/>
  <c r="K134" i="13"/>
  <c r="H134" i="13"/>
  <c r="J182" i="13"/>
  <c r="I217" i="13"/>
  <c r="I230" i="13" s="1"/>
  <c r="K35" i="13"/>
  <c r="L35" i="13"/>
  <c r="L38" i="13" s="1"/>
  <c r="H22" i="13"/>
  <c r="H29" i="13" s="1"/>
  <c r="L22" i="13"/>
  <c r="J28" i="13"/>
  <c r="K28" i="13"/>
  <c r="H28" i="13"/>
  <c r="L28" i="13"/>
  <c r="J63" i="13"/>
  <c r="J74" i="13" s="1"/>
  <c r="J68" i="13"/>
  <c r="J73" i="13"/>
  <c r="K79" i="13"/>
  <c r="S136" i="13"/>
  <c r="J108" i="13"/>
  <c r="H142" i="13"/>
  <c r="L142" i="13"/>
  <c r="I142" i="13"/>
  <c r="K167" i="13"/>
  <c r="J207" i="13"/>
  <c r="J229" i="13"/>
  <c r="J16" i="13"/>
  <c r="L29" i="13"/>
  <c r="K38" i="13"/>
  <c r="H240" i="13"/>
  <c r="H243" i="13" s="1"/>
  <c r="L240" i="13"/>
  <c r="L243" i="13" s="1"/>
  <c r="I240" i="13"/>
  <c r="I243" i="13" s="1"/>
  <c r="I13" i="13"/>
  <c r="I16" i="13" s="1"/>
  <c r="S83" i="13"/>
  <c r="S253" i="13" s="1"/>
  <c r="K16" i="13"/>
  <c r="I29" i="13"/>
  <c r="J35" i="13"/>
  <c r="J38" i="13" s="1"/>
  <c r="H57" i="13"/>
  <c r="L57" i="13"/>
  <c r="K82" i="13"/>
  <c r="R136" i="13"/>
  <c r="L93" i="13"/>
  <c r="K103" i="13"/>
  <c r="K109" i="13" s="1"/>
  <c r="J115" i="13"/>
  <c r="J121" i="13"/>
  <c r="J128" i="13"/>
  <c r="S252" i="13"/>
  <c r="H152" i="13"/>
  <c r="L152" i="13"/>
  <c r="I151" i="13"/>
  <c r="H160" i="13"/>
  <c r="L160" i="13"/>
  <c r="J168" i="13"/>
  <c r="H182" i="13"/>
  <c r="L182" i="13"/>
  <c r="J191" i="13"/>
  <c r="J190" i="13"/>
  <c r="K191" i="13"/>
  <c r="K190" i="13"/>
  <c r="H198" i="13"/>
  <c r="H197" i="13"/>
  <c r="L198" i="13"/>
  <c r="L197" i="13"/>
  <c r="I198" i="13"/>
  <c r="I197" i="13"/>
  <c r="H217" i="13"/>
  <c r="H230" i="13" s="1"/>
  <c r="L217" i="13"/>
  <c r="L230" i="13" s="1"/>
  <c r="H251" i="13"/>
  <c r="L251" i="13"/>
  <c r="K22" i="13"/>
  <c r="K29" i="13" s="1"/>
  <c r="K57" i="13"/>
  <c r="K56" i="13"/>
  <c r="K142" i="13"/>
  <c r="K146" i="13" s="1"/>
  <c r="E83" i="13"/>
  <c r="J29" i="13"/>
  <c r="I38" i="13"/>
  <c r="H38" i="13"/>
  <c r="I47" i="13"/>
  <c r="I57" i="13"/>
  <c r="I56" i="13"/>
  <c r="I63" i="13"/>
  <c r="I74" i="13" s="1"/>
  <c r="H79" i="13"/>
  <c r="H82" i="13" s="1"/>
  <c r="L79" i="13"/>
  <c r="L82" i="13" s="1"/>
  <c r="I79" i="13"/>
  <c r="E136" i="13"/>
  <c r="E253" i="13" s="1"/>
  <c r="H109" i="13"/>
  <c r="L109" i="13"/>
  <c r="K115" i="13"/>
  <c r="I114" i="13"/>
  <c r="K121" i="13"/>
  <c r="I120" i="13"/>
  <c r="K135" i="13"/>
  <c r="I134" i="13"/>
  <c r="I146" i="13"/>
  <c r="E252" i="13"/>
  <c r="I152" i="13"/>
  <c r="I159" i="13"/>
  <c r="I182" i="13"/>
  <c r="J243" i="13"/>
  <c r="R252" i="13"/>
  <c r="K47" i="13"/>
  <c r="J79" i="13"/>
  <c r="J82" i="13" s="1"/>
  <c r="H13" i="13"/>
  <c r="L13" i="13"/>
  <c r="L16" i="13" s="1"/>
  <c r="R16" i="13"/>
  <c r="J44" i="13"/>
  <c r="J47" i="13" s="1"/>
  <c r="H44" i="13"/>
  <c r="H47" i="13" s="1"/>
  <c r="I82" i="13"/>
  <c r="K93" i="13"/>
  <c r="K92" i="13"/>
  <c r="H115" i="13"/>
  <c r="H114" i="13"/>
  <c r="L115" i="13"/>
  <c r="L114" i="13"/>
  <c r="H121" i="13"/>
  <c r="H120" i="13"/>
  <c r="L121" i="13"/>
  <c r="L120" i="13"/>
  <c r="H135" i="13"/>
  <c r="J152" i="13"/>
  <c r="J151" i="13"/>
  <c r="J160" i="13"/>
  <c r="J159" i="13"/>
  <c r="K160" i="13"/>
  <c r="K159" i="13"/>
  <c r="H168" i="13"/>
  <c r="H167" i="13"/>
  <c r="L168" i="13"/>
  <c r="L167" i="13"/>
  <c r="I168" i="13"/>
  <c r="I167" i="13"/>
  <c r="J183" i="13"/>
  <c r="J177" i="13"/>
  <c r="K240" i="13"/>
  <c r="K243" i="13" s="1"/>
  <c r="J251" i="13"/>
  <c r="J250" i="13"/>
  <c r="K251" i="13"/>
  <c r="K250" i="13"/>
  <c r="H63" i="13"/>
  <c r="H74" i="13" s="1"/>
  <c r="L63" i="13"/>
  <c r="L74" i="13" s="1"/>
  <c r="I92" i="13"/>
  <c r="I93" i="13"/>
  <c r="J103" i="13"/>
  <c r="J109" i="13" s="1"/>
  <c r="J114" i="13"/>
  <c r="J120" i="13"/>
  <c r="J142" i="13"/>
  <c r="J146" i="13" s="1"/>
  <c r="H146" i="13"/>
  <c r="L146" i="13"/>
  <c r="H151" i="13"/>
  <c r="L151" i="13"/>
  <c r="H177" i="13"/>
  <c r="H183" i="13" s="1"/>
  <c r="L177" i="13"/>
  <c r="L183" i="13" s="1"/>
  <c r="K197" i="13"/>
  <c r="J206" i="13"/>
  <c r="K217" i="13"/>
  <c r="K230" i="13" s="1"/>
  <c r="H56" i="13"/>
  <c r="L56" i="13"/>
  <c r="J92" i="13"/>
  <c r="J93" i="13"/>
  <c r="K114" i="13"/>
  <c r="K120" i="13"/>
  <c r="J135" i="13"/>
  <c r="I177" i="13"/>
  <c r="I183" i="13" s="1"/>
  <c r="K206" i="13"/>
  <c r="H159" i="13"/>
  <c r="L159" i="13"/>
  <c r="J167" i="13"/>
  <c r="H190" i="13"/>
  <c r="L190" i="13"/>
  <c r="H206" i="13"/>
  <c r="L206" i="13"/>
  <c r="H250" i="13"/>
  <c r="L250" i="13"/>
  <c r="P303" i="4"/>
  <c r="O303" i="4"/>
  <c r="N303" i="4"/>
  <c r="M303" i="4"/>
  <c r="L303" i="4"/>
  <c r="K303" i="4"/>
  <c r="J303" i="4"/>
  <c r="I303" i="4"/>
  <c r="H303" i="4"/>
  <c r="G303" i="4"/>
  <c r="F303" i="4"/>
  <c r="E303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P293" i="4"/>
  <c r="P296" i="4" s="1"/>
  <c r="O293" i="4"/>
  <c r="O296" i="4" s="1"/>
  <c r="N293" i="4"/>
  <c r="N296" i="4" s="1"/>
  <c r="M293" i="4"/>
  <c r="M296" i="4" s="1"/>
  <c r="L293" i="4"/>
  <c r="L296" i="4" s="1"/>
  <c r="K293" i="4"/>
  <c r="K296" i="4" s="1"/>
  <c r="J293" i="4"/>
  <c r="J296" i="4" s="1"/>
  <c r="I293" i="4"/>
  <c r="I296" i="4" s="1"/>
  <c r="H293" i="4"/>
  <c r="H296" i="4" s="1"/>
  <c r="G293" i="4"/>
  <c r="G296" i="4" s="1"/>
  <c r="F293" i="4"/>
  <c r="F296" i="4" s="1"/>
  <c r="E293" i="4"/>
  <c r="E296" i="4" s="1"/>
  <c r="P278" i="4"/>
  <c r="O278" i="4"/>
  <c r="N278" i="4"/>
  <c r="M278" i="4"/>
  <c r="L278" i="4"/>
  <c r="K278" i="4"/>
  <c r="J278" i="4"/>
  <c r="I278" i="4"/>
  <c r="H278" i="4"/>
  <c r="G278" i="4"/>
  <c r="F278" i="4"/>
  <c r="E278" i="4"/>
  <c r="P266" i="4"/>
  <c r="P279" i="4" s="1"/>
  <c r="O266" i="4"/>
  <c r="O279" i="4" s="1"/>
  <c r="N266" i="4"/>
  <c r="N279" i="4" s="1"/>
  <c r="M266" i="4"/>
  <c r="M279" i="4" s="1"/>
  <c r="L266" i="4"/>
  <c r="L279" i="4" s="1"/>
  <c r="K266" i="4"/>
  <c r="K279" i="4" s="1"/>
  <c r="J266" i="4"/>
  <c r="J279" i="4" s="1"/>
  <c r="I266" i="4"/>
  <c r="I279" i="4" s="1"/>
  <c r="H266" i="4"/>
  <c r="H279" i="4" s="1"/>
  <c r="G266" i="4"/>
  <c r="G279" i="4" s="1"/>
  <c r="F266" i="4"/>
  <c r="F279" i="4" s="1"/>
  <c r="E266" i="4"/>
  <c r="E279" i="4" s="1"/>
  <c r="P252" i="4"/>
  <c r="O252" i="4"/>
  <c r="N252" i="4"/>
  <c r="M252" i="4"/>
  <c r="L252" i="4"/>
  <c r="K252" i="4"/>
  <c r="J252" i="4"/>
  <c r="I252" i="4"/>
  <c r="H252" i="4"/>
  <c r="G252" i="4"/>
  <c r="F252" i="4"/>
  <c r="E252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P226" i="4"/>
  <c r="O226" i="4"/>
  <c r="N226" i="4"/>
  <c r="M220" i="4"/>
  <c r="M226" i="4" s="1"/>
  <c r="L220" i="4"/>
  <c r="L226" i="4" s="1"/>
  <c r="K220" i="4"/>
  <c r="K226" i="4" s="1"/>
  <c r="J220" i="4"/>
  <c r="J226" i="4" s="1"/>
  <c r="I220" i="4"/>
  <c r="I226" i="4" s="1"/>
  <c r="H220" i="4"/>
  <c r="H226" i="4" s="1"/>
  <c r="G220" i="4"/>
  <c r="G226" i="4" s="1"/>
  <c r="F220" i="4"/>
  <c r="F226" i="4" s="1"/>
  <c r="E220" i="4"/>
  <c r="E226" i="4" s="1"/>
  <c r="P208" i="4"/>
  <c r="O208" i="4"/>
  <c r="N208" i="4"/>
  <c r="M208" i="4"/>
  <c r="L208" i="4"/>
  <c r="K208" i="4"/>
  <c r="J208" i="4"/>
  <c r="I208" i="4"/>
  <c r="H208" i="4"/>
  <c r="G208" i="4"/>
  <c r="F208" i="4"/>
  <c r="E208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P183" i="4"/>
  <c r="N183" i="4"/>
  <c r="M183" i="4"/>
  <c r="L183" i="4"/>
  <c r="K183" i="4"/>
  <c r="J183" i="4"/>
  <c r="I183" i="4"/>
  <c r="H183" i="4"/>
  <c r="F183" i="4"/>
  <c r="E183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P164" i="4"/>
  <c r="P171" i="4" s="1"/>
  <c r="O164" i="4"/>
  <c r="O171" i="4" s="1"/>
  <c r="N164" i="4"/>
  <c r="N171" i="4" s="1"/>
  <c r="M171" i="4"/>
  <c r="L164" i="4"/>
  <c r="L171" i="4" s="1"/>
  <c r="K164" i="4"/>
  <c r="K171" i="4" s="1"/>
  <c r="J164" i="4"/>
  <c r="J171" i="4" s="1"/>
  <c r="I164" i="4"/>
  <c r="I171" i="4" s="1"/>
  <c r="H164" i="4"/>
  <c r="H171" i="4" s="1"/>
  <c r="G164" i="4"/>
  <c r="G171" i="4" s="1"/>
  <c r="F164" i="4"/>
  <c r="F171" i="4" s="1"/>
  <c r="E164" i="4"/>
  <c r="E171" i="4" s="1"/>
  <c r="P153" i="4"/>
  <c r="O153" i="4"/>
  <c r="N153" i="4"/>
  <c r="M153" i="4"/>
  <c r="L153" i="4"/>
  <c r="K153" i="4"/>
  <c r="J153" i="4"/>
  <c r="I153" i="4"/>
  <c r="H153" i="4"/>
  <c r="G153" i="4"/>
  <c r="F153" i="4"/>
  <c r="E153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P139" i="4"/>
  <c r="O139" i="4"/>
  <c r="N139" i="4"/>
  <c r="M139" i="4"/>
  <c r="L139" i="4"/>
  <c r="J139" i="4"/>
  <c r="I139" i="4"/>
  <c r="H139" i="4"/>
  <c r="G139" i="4"/>
  <c r="F139" i="4"/>
  <c r="E139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P104" i="4"/>
  <c r="P107" i="4" s="1"/>
  <c r="O104" i="4"/>
  <c r="O107" i="4" s="1"/>
  <c r="N104" i="4"/>
  <c r="N107" i="4" s="1"/>
  <c r="M104" i="4"/>
  <c r="M107" i="4" s="1"/>
  <c r="L104" i="4"/>
  <c r="L107" i="4" s="1"/>
  <c r="K104" i="4"/>
  <c r="K107" i="4" s="1"/>
  <c r="J104" i="4"/>
  <c r="J107" i="4" s="1"/>
  <c r="I104" i="4"/>
  <c r="I107" i="4" s="1"/>
  <c r="H104" i="4"/>
  <c r="H107" i="4" s="1"/>
  <c r="G104" i="4"/>
  <c r="G107" i="4" s="1"/>
  <c r="F104" i="4"/>
  <c r="F107" i="4" s="1"/>
  <c r="E104" i="4"/>
  <c r="E107" i="4" s="1"/>
  <c r="P98" i="4"/>
  <c r="O98" i="4"/>
  <c r="N98" i="4"/>
  <c r="M98" i="4"/>
  <c r="L98" i="4"/>
  <c r="K98" i="4"/>
  <c r="J98" i="4"/>
  <c r="I98" i="4"/>
  <c r="H98" i="4"/>
  <c r="G98" i="4"/>
  <c r="F98" i="4"/>
  <c r="E98" i="4"/>
  <c r="P93" i="4"/>
  <c r="O93" i="4"/>
  <c r="N93" i="4"/>
  <c r="M93" i="4"/>
  <c r="L93" i="4"/>
  <c r="K93" i="4"/>
  <c r="J93" i="4"/>
  <c r="I93" i="4"/>
  <c r="H93" i="4"/>
  <c r="G93" i="4"/>
  <c r="F93" i="4"/>
  <c r="E93" i="4"/>
  <c r="P84" i="4"/>
  <c r="P99" i="4" s="1"/>
  <c r="O84" i="4"/>
  <c r="O99" i="4" s="1"/>
  <c r="N84" i="4"/>
  <c r="N99" i="4" s="1"/>
  <c r="M84" i="4"/>
  <c r="M99" i="4" s="1"/>
  <c r="L84" i="4"/>
  <c r="L99" i="4" s="1"/>
  <c r="K84" i="4"/>
  <c r="K99" i="4" s="1"/>
  <c r="J84" i="4"/>
  <c r="J99" i="4" s="1"/>
  <c r="I84" i="4"/>
  <c r="H84" i="4"/>
  <c r="H99" i="4" s="1"/>
  <c r="G84" i="4"/>
  <c r="G99" i="4" s="1"/>
  <c r="F84" i="4"/>
  <c r="F99" i="4" s="1"/>
  <c r="E84" i="4"/>
  <c r="P53" i="4"/>
  <c r="O53" i="4"/>
  <c r="N53" i="4"/>
  <c r="M53" i="4"/>
  <c r="L53" i="4"/>
  <c r="K53" i="4"/>
  <c r="J53" i="4"/>
  <c r="I53" i="4"/>
  <c r="H53" i="4"/>
  <c r="G53" i="4"/>
  <c r="F53" i="4"/>
  <c r="E53" i="4"/>
  <c r="P51" i="4"/>
  <c r="P54" i="4" s="1"/>
  <c r="O51" i="4"/>
  <c r="O54" i="4" s="1"/>
  <c r="N51" i="4"/>
  <c r="N54" i="4" s="1"/>
  <c r="M51" i="4"/>
  <c r="M54" i="4" s="1"/>
  <c r="L51" i="4"/>
  <c r="L54" i="4" s="1"/>
  <c r="K51" i="4"/>
  <c r="K54" i="4" s="1"/>
  <c r="J51" i="4"/>
  <c r="J54" i="4" s="1"/>
  <c r="I51" i="4"/>
  <c r="I54" i="4" s="1"/>
  <c r="H51" i="4"/>
  <c r="H54" i="4" s="1"/>
  <c r="G51" i="4"/>
  <c r="G54" i="4" s="1"/>
  <c r="F51" i="4"/>
  <c r="F54" i="4" s="1"/>
  <c r="E51" i="4"/>
  <c r="E54" i="4" s="1"/>
  <c r="P43" i="4"/>
  <c r="O43" i="4"/>
  <c r="N43" i="4"/>
  <c r="M43" i="4"/>
  <c r="L43" i="4"/>
  <c r="K43" i="4"/>
  <c r="J43" i="4"/>
  <c r="I43" i="4"/>
  <c r="H43" i="4"/>
  <c r="G43" i="4"/>
  <c r="F43" i="4"/>
  <c r="E43" i="4"/>
  <c r="P40" i="4"/>
  <c r="P44" i="4" s="1"/>
  <c r="O40" i="4"/>
  <c r="O44" i="4" s="1"/>
  <c r="N40" i="4"/>
  <c r="N44" i="4" s="1"/>
  <c r="M40" i="4"/>
  <c r="M44" i="4" s="1"/>
  <c r="L40" i="4"/>
  <c r="L44" i="4" s="1"/>
  <c r="K40" i="4"/>
  <c r="K44" i="4" s="1"/>
  <c r="J40" i="4"/>
  <c r="J44" i="4" s="1"/>
  <c r="I40" i="4"/>
  <c r="I44" i="4" s="1"/>
  <c r="H40" i="4"/>
  <c r="H44" i="4" s="1"/>
  <c r="G40" i="4"/>
  <c r="G44" i="4" s="1"/>
  <c r="F40" i="4"/>
  <c r="F44" i="4" s="1"/>
  <c r="E40" i="4"/>
  <c r="E44" i="4" s="1"/>
  <c r="P18" i="4"/>
  <c r="O18" i="4"/>
  <c r="N18" i="4"/>
  <c r="M18" i="4"/>
  <c r="L18" i="4"/>
  <c r="K18" i="4"/>
  <c r="J18" i="4"/>
  <c r="I18" i="4"/>
  <c r="H18" i="4"/>
  <c r="G18" i="4"/>
  <c r="F18" i="4"/>
  <c r="E18" i="4"/>
  <c r="P16" i="4"/>
  <c r="P19" i="4" s="1"/>
  <c r="O16" i="4"/>
  <c r="O19" i="4" s="1"/>
  <c r="N16" i="4"/>
  <c r="N19" i="4" s="1"/>
  <c r="M16" i="4"/>
  <c r="M19" i="4" s="1"/>
  <c r="L16" i="4"/>
  <c r="L19" i="4" s="1"/>
  <c r="K16" i="4"/>
  <c r="K19" i="4" s="1"/>
  <c r="J16" i="4"/>
  <c r="J19" i="4" s="1"/>
  <c r="I16" i="4"/>
  <c r="I19" i="4" s="1"/>
  <c r="H16" i="4"/>
  <c r="G16" i="4"/>
  <c r="G19" i="4" s="1"/>
  <c r="F16" i="4"/>
  <c r="F19" i="4" s="1"/>
  <c r="E16" i="4"/>
  <c r="E19" i="4" s="1"/>
  <c r="P304" i="4"/>
  <c r="O304" i="4"/>
  <c r="N304" i="4"/>
  <c r="M304" i="4"/>
  <c r="L304" i="4"/>
  <c r="K304" i="4"/>
  <c r="J304" i="4"/>
  <c r="I304" i="4"/>
  <c r="H304" i="4"/>
  <c r="G304" i="4"/>
  <c r="F304" i="4"/>
  <c r="E304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S5" i="4"/>
  <c r="T5" i="4"/>
  <c r="U5" i="4"/>
  <c r="S6" i="4"/>
  <c r="T6" i="4"/>
  <c r="U6" i="4"/>
  <c r="S7" i="4"/>
  <c r="T7" i="4"/>
  <c r="U7" i="4"/>
  <c r="S8" i="4"/>
  <c r="T8" i="4"/>
  <c r="U8" i="4"/>
  <c r="S9" i="4"/>
  <c r="T9" i="4"/>
  <c r="U9" i="4"/>
  <c r="S10" i="4"/>
  <c r="T10" i="4"/>
  <c r="V10" i="4"/>
  <c r="S11" i="4"/>
  <c r="T11" i="4"/>
  <c r="V11" i="4"/>
  <c r="S12" i="4"/>
  <c r="T12" i="4"/>
  <c r="V12" i="4"/>
  <c r="S13" i="4"/>
  <c r="T13" i="4"/>
  <c r="V13" i="4"/>
  <c r="S14" i="4"/>
  <c r="T14" i="4"/>
  <c r="U14" i="4"/>
  <c r="S15" i="4"/>
  <c r="T15" i="4"/>
  <c r="V15" i="4"/>
  <c r="T17" i="4"/>
  <c r="T18" i="4" s="1"/>
  <c r="V17" i="4"/>
  <c r="V18" i="4" s="1"/>
  <c r="S20" i="4"/>
  <c r="T20" i="4"/>
  <c r="U20" i="4"/>
  <c r="S21" i="4"/>
  <c r="T21" i="4"/>
  <c r="U21" i="4"/>
  <c r="S22" i="4"/>
  <c r="T22" i="4"/>
  <c r="U22" i="4"/>
  <c r="S23" i="4"/>
  <c r="T23" i="4"/>
  <c r="U23" i="4"/>
  <c r="T29" i="4"/>
  <c r="T32" i="4" s="1"/>
  <c r="U29" i="4"/>
  <c r="U32" i="4" s="1"/>
  <c r="S34" i="4"/>
  <c r="T34" i="4"/>
  <c r="U34" i="4"/>
  <c r="S35" i="4"/>
  <c r="T35" i="4"/>
  <c r="U35" i="4"/>
  <c r="S36" i="4"/>
  <c r="T36" i="4"/>
  <c r="U36" i="4"/>
  <c r="S37" i="4"/>
  <c r="T37" i="4"/>
  <c r="V37" i="4"/>
  <c r="S38" i="4"/>
  <c r="T38" i="4"/>
  <c r="U38" i="4"/>
  <c r="S39" i="4"/>
  <c r="T39" i="4"/>
  <c r="V39" i="4"/>
  <c r="S41" i="4"/>
  <c r="V41" i="4"/>
  <c r="S42" i="4"/>
  <c r="U42" i="4"/>
  <c r="S45" i="4"/>
  <c r="T45" i="4"/>
  <c r="U45" i="4"/>
  <c r="S46" i="4"/>
  <c r="T46" i="4"/>
  <c r="U46" i="4"/>
  <c r="S47" i="4"/>
  <c r="T47" i="4"/>
  <c r="U47" i="4"/>
  <c r="S48" i="4"/>
  <c r="T48" i="4"/>
  <c r="V48" i="4"/>
  <c r="S50" i="4"/>
  <c r="T50" i="4"/>
  <c r="V50" i="4"/>
  <c r="S52" i="4"/>
  <c r="S53" i="4" s="1"/>
  <c r="V52" i="4"/>
  <c r="V53" i="4" s="1"/>
  <c r="S67" i="4"/>
  <c r="T67" i="4"/>
  <c r="U67" i="4"/>
  <c r="S68" i="4"/>
  <c r="T68" i="4"/>
  <c r="U68" i="4"/>
  <c r="S69" i="4"/>
  <c r="T69" i="4"/>
  <c r="U69" i="4"/>
  <c r="S70" i="4"/>
  <c r="T70" i="4"/>
  <c r="U70" i="4"/>
  <c r="S71" i="4"/>
  <c r="T71" i="4"/>
  <c r="V71" i="4"/>
  <c r="S72" i="4"/>
  <c r="T72" i="4"/>
  <c r="V72" i="4"/>
  <c r="S73" i="4"/>
  <c r="T73" i="4"/>
  <c r="V73" i="4"/>
  <c r="S74" i="4"/>
  <c r="T74" i="4"/>
  <c r="U74" i="4"/>
  <c r="S75" i="4"/>
  <c r="T75" i="4"/>
  <c r="V75" i="4"/>
  <c r="S78" i="4"/>
  <c r="T78" i="4"/>
  <c r="U78" i="4"/>
  <c r="S79" i="4"/>
  <c r="T79" i="4"/>
  <c r="U79" i="4"/>
  <c r="S80" i="4"/>
  <c r="T80" i="4"/>
  <c r="U80" i="4"/>
  <c r="S81" i="4"/>
  <c r="T81" i="4"/>
  <c r="V81" i="4"/>
  <c r="S82" i="4"/>
  <c r="T82" i="4"/>
  <c r="U82" i="4"/>
  <c r="S83" i="4"/>
  <c r="T83" i="4"/>
  <c r="V83" i="4"/>
  <c r="T85" i="4"/>
  <c r="U85" i="4"/>
  <c r="T86" i="4"/>
  <c r="U86" i="4"/>
  <c r="T87" i="4"/>
  <c r="U87" i="4"/>
  <c r="T88" i="4"/>
  <c r="V88" i="4"/>
  <c r="T89" i="4"/>
  <c r="V89" i="4"/>
  <c r="T90" i="4"/>
  <c r="V90" i="4"/>
  <c r="T91" i="4"/>
  <c r="U91" i="4"/>
  <c r="T92" i="4"/>
  <c r="V92" i="4"/>
  <c r="S94" i="4"/>
  <c r="U94" i="4"/>
  <c r="S95" i="4"/>
  <c r="U95" i="4"/>
  <c r="S96" i="4"/>
  <c r="V96" i="4"/>
  <c r="S97" i="4"/>
  <c r="U97" i="4"/>
  <c r="S100" i="4"/>
  <c r="T100" i="4"/>
  <c r="U100" i="4"/>
  <c r="S101" i="4"/>
  <c r="T101" i="4"/>
  <c r="U101" i="4"/>
  <c r="S102" i="4"/>
  <c r="T102" i="4"/>
  <c r="U102" i="4"/>
  <c r="S103" i="4"/>
  <c r="T103" i="4"/>
  <c r="U103" i="4"/>
  <c r="S105" i="4"/>
  <c r="S106" i="4" s="1"/>
  <c r="U105" i="4"/>
  <c r="U106" i="4" s="1"/>
  <c r="S109" i="4"/>
  <c r="T109" i="4"/>
  <c r="U109" i="4"/>
  <c r="S110" i="4"/>
  <c r="T110" i="4"/>
  <c r="U110" i="4"/>
  <c r="S111" i="4"/>
  <c r="T111" i="4"/>
  <c r="U111" i="4"/>
  <c r="S112" i="4"/>
  <c r="T112" i="4"/>
  <c r="U112" i="4"/>
  <c r="S113" i="4"/>
  <c r="T113" i="4"/>
  <c r="V113" i="4"/>
  <c r="S114" i="4"/>
  <c r="T114" i="4"/>
  <c r="V114" i="4"/>
  <c r="S115" i="4"/>
  <c r="T115" i="4"/>
  <c r="V115" i="4"/>
  <c r="S116" i="4"/>
  <c r="T116" i="4"/>
  <c r="U116" i="4"/>
  <c r="S117" i="4"/>
  <c r="T117" i="4"/>
  <c r="V117" i="4"/>
  <c r="S120" i="4"/>
  <c r="T120" i="4"/>
  <c r="U120" i="4"/>
  <c r="S121" i="4"/>
  <c r="T121" i="4"/>
  <c r="U121" i="4"/>
  <c r="S122" i="4"/>
  <c r="T122" i="4"/>
  <c r="U122" i="4"/>
  <c r="S123" i="4"/>
  <c r="T123" i="4"/>
  <c r="U123" i="4"/>
  <c r="S124" i="4"/>
  <c r="T124" i="4"/>
  <c r="U124" i="4"/>
  <c r="S125" i="4"/>
  <c r="T125" i="4"/>
  <c r="V125" i="4"/>
  <c r="S126" i="4"/>
  <c r="T126" i="4"/>
  <c r="V126" i="4"/>
  <c r="T136" i="4"/>
  <c r="V136" i="4"/>
  <c r="T137" i="4"/>
  <c r="V137" i="4"/>
  <c r="S140" i="4"/>
  <c r="T140" i="4"/>
  <c r="U140" i="4"/>
  <c r="S141" i="4"/>
  <c r="T141" i="4"/>
  <c r="U141" i="4"/>
  <c r="S142" i="4"/>
  <c r="T142" i="4"/>
  <c r="U142" i="4"/>
  <c r="S143" i="4"/>
  <c r="T143" i="4"/>
  <c r="V143" i="4"/>
  <c r="S144" i="4"/>
  <c r="T144" i="4"/>
  <c r="U144" i="4"/>
  <c r="S147" i="4"/>
  <c r="T147" i="4"/>
  <c r="U147" i="4"/>
  <c r="S148" i="4"/>
  <c r="T148" i="4"/>
  <c r="U148" i="4"/>
  <c r="S149" i="4"/>
  <c r="T149" i="4"/>
  <c r="U149" i="4"/>
  <c r="S150" i="4"/>
  <c r="T150" i="4"/>
  <c r="V150" i="4"/>
  <c r="S151" i="4"/>
  <c r="T151" i="4"/>
  <c r="U151" i="4"/>
  <c r="S152" i="4"/>
  <c r="T152" i="4"/>
  <c r="V152" i="4"/>
  <c r="S155" i="4"/>
  <c r="T155" i="4"/>
  <c r="U155" i="4"/>
  <c r="S156" i="4"/>
  <c r="T156" i="4"/>
  <c r="U156" i="4"/>
  <c r="S157" i="4"/>
  <c r="T157" i="4"/>
  <c r="U157" i="4"/>
  <c r="S159" i="4"/>
  <c r="T159" i="4"/>
  <c r="V159" i="4"/>
  <c r="S160" i="4"/>
  <c r="T160" i="4"/>
  <c r="U160" i="4"/>
  <c r="S161" i="4"/>
  <c r="T161" i="4"/>
  <c r="V161" i="4"/>
  <c r="S162" i="4"/>
  <c r="T162" i="4"/>
  <c r="U162" i="4"/>
  <c r="S163" i="4"/>
  <c r="T163" i="4"/>
  <c r="V163" i="4"/>
  <c r="S165" i="4"/>
  <c r="U165" i="4"/>
  <c r="S166" i="4"/>
  <c r="V166" i="4"/>
  <c r="S167" i="4"/>
  <c r="V167" i="4"/>
  <c r="S168" i="4"/>
  <c r="V168" i="4"/>
  <c r="S169" i="4"/>
  <c r="V169" i="4"/>
  <c r="S173" i="4"/>
  <c r="T173" i="4"/>
  <c r="U173" i="4"/>
  <c r="S174" i="4"/>
  <c r="T174" i="4"/>
  <c r="U174" i="4"/>
  <c r="S175" i="4"/>
  <c r="T175" i="4"/>
  <c r="U175" i="4"/>
  <c r="S176" i="4"/>
  <c r="T176" i="4"/>
  <c r="V176" i="4"/>
  <c r="S177" i="4"/>
  <c r="T177" i="4"/>
  <c r="U177" i="4"/>
  <c r="S180" i="4"/>
  <c r="U180" i="4"/>
  <c r="S181" i="4"/>
  <c r="V181" i="4"/>
  <c r="S184" i="4"/>
  <c r="T184" i="4"/>
  <c r="U184" i="4"/>
  <c r="S185" i="4"/>
  <c r="T185" i="4"/>
  <c r="U185" i="4"/>
  <c r="S186" i="4"/>
  <c r="T186" i="4"/>
  <c r="U186" i="4"/>
  <c r="S187" i="4"/>
  <c r="T187" i="4"/>
  <c r="V187" i="4"/>
  <c r="S189" i="4"/>
  <c r="T189" i="4"/>
  <c r="V189" i="4"/>
  <c r="S192" i="4"/>
  <c r="T192" i="4"/>
  <c r="U192" i="4"/>
  <c r="S193" i="4"/>
  <c r="T193" i="4"/>
  <c r="U193" i="4"/>
  <c r="S194" i="4"/>
  <c r="T194" i="4"/>
  <c r="U194" i="4"/>
  <c r="S195" i="4"/>
  <c r="T195" i="4"/>
  <c r="V195" i="4"/>
  <c r="S196" i="4"/>
  <c r="T196" i="4"/>
  <c r="U196" i="4"/>
  <c r="S197" i="4"/>
  <c r="T197" i="4"/>
  <c r="U197" i="4"/>
  <c r="S205" i="4"/>
  <c r="T205" i="4"/>
  <c r="V205" i="4"/>
  <c r="S206" i="4"/>
  <c r="T206" i="4"/>
  <c r="U206" i="4"/>
  <c r="S207" i="4"/>
  <c r="T207" i="4"/>
  <c r="V207" i="4"/>
  <c r="S210" i="4"/>
  <c r="T210" i="4"/>
  <c r="U210" i="4"/>
  <c r="S211" i="4"/>
  <c r="T211" i="4"/>
  <c r="U211" i="4"/>
  <c r="S212" i="4"/>
  <c r="T212" i="4"/>
  <c r="U212" i="4"/>
  <c r="S213" i="4"/>
  <c r="T213" i="4"/>
  <c r="U213" i="4"/>
  <c r="S214" i="4"/>
  <c r="T214" i="4"/>
  <c r="V214" i="4"/>
  <c r="S215" i="4"/>
  <c r="T215" i="4"/>
  <c r="V215" i="4"/>
  <c r="S217" i="4"/>
  <c r="T217" i="4"/>
  <c r="U217" i="4"/>
  <c r="S221" i="4"/>
  <c r="U221" i="4"/>
  <c r="S222" i="4"/>
  <c r="V222" i="4"/>
  <c r="S223" i="4"/>
  <c r="V223" i="4"/>
  <c r="S224" i="4"/>
  <c r="V224" i="4"/>
  <c r="S227" i="4"/>
  <c r="T227" i="4"/>
  <c r="U227" i="4"/>
  <c r="S228" i="4"/>
  <c r="T228" i="4"/>
  <c r="U228" i="4"/>
  <c r="S229" i="4"/>
  <c r="T229" i="4"/>
  <c r="U229" i="4"/>
  <c r="S230" i="4"/>
  <c r="T230" i="4"/>
  <c r="V230" i="4"/>
  <c r="S231" i="4"/>
  <c r="T231" i="4"/>
  <c r="U231" i="4"/>
  <c r="S232" i="4"/>
  <c r="T232" i="4"/>
  <c r="V232" i="4"/>
  <c r="S235" i="4"/>
  <c r="T235" i="4"/>
  <c r="U235" i="4"/>
  <c r="S236" i="4"/>
  <c r="T236" i="4"/>
  <c r="U236" i="4"/>
  <c r="S237" i="4"/>
  <c r="T237" i="4"/>
  <c r="U237" i="4"/>
  <c r="S238" i="4"/>
  <c r="T238" i="4"/>
  <c r="V238" i="4"/>
  <c r="S239" i="4"/>
  <c r="T239" i="4"/>
  <c r="U239" i="4"/>
  <c r="S242" i="4"/>
  <c r="T242" i="4"/>
  <c r="U242" i="4"/>
  <c r="S243" i="4"/>
  <c r="T243" i="4"/>
  <c r="U243" i="4"/>
  <c r="S244" i="4"/>
  <c r="T244" i="4"/>
  <c r="U244" i="4"/>
  <c r="S245" i="4"/>
  <c r="T245" i="4"/>
  <c r="U245" i="4"/>
  <c r="S246" i="4"/>
  <c r="T246" i="4"/>
  <c r="U246" i="4"/>
  <c r="S247" i="4"/>
  <c r="T247" i="4"/>
  <c r="V247" i="4"/>
  <c r="S248" i="4"/>
  <c r="T248" i="4"/>
  <c r="V248" i="4"/>
  <c r="S249" i="4"/>
  <c r="T249" i="4"/>
  <c r="V249" i="4"/>
  <c r="S250" i="4"/>
  <c r="T250" i="4"/>
  <c r="U250" i="4"/>
  <c r="S251" i="4"/>
  <c r="T251" i="4"/>
  <c r="V251" i="4"/>
  <c r="S254" i="4"/>
  <c r="T254" i="4"/>
  <c r="U254" i="4"/>
  <c r="S255" i="4"/>
  <c r="T255" i="4"/>
  <c r="U255" i="4"/>
  <c r="S256" i="4"/>
  <c r="T256" i="4"/>
  <c r="U256" i="4"/>
  <c r="S257" i="4"/>
  <c r="T257" i="4"/>
  <c r="U257" i="4"/>
  <c r="S258" i="4"/>
  <c r="T258" i="4"/>
  <c r="U258" i="4"/>
  <c r="S259" i="4"/>
  <c r="T259" i="4"/>
  <c r="V259" i="4"/>
  <c r="S260" i="4"/>
  <c r="T260" i="4"/>
  <c r="V260" i="4"/>
  <c r="S261" i="4"/>
  <c r="T261" i="4"/>
  <c r="V261" i="4"/>
  <c r="S262" i="4"/>
  <c r="T262" i="4"/>
  <c r="V262" i="4"/>
  <c r="S263" i="4"/>
  <c r="T263" i="4"/>
  <c r="V263" i="4"/>
  <c r="S264" i="4"/>
  <c r="T264" i="4"/>
  <c r="U264" i="4"/>
  <c r="S265" i="4"/>
  <c r="T265" i="4"/>
  <c r="V265" i="4"/>
  <c r="T267" i="4"/>
  <c r="U267" i="4"/>
  <c r="T268" i="4"/>
  <c r="V268" i="4"/>
  <c r="T269" i="4"/>
  <c r="V269" i="4"/>
  <c r="T270" i="4"/>
  <c r="V270" i="4"/>
  <c r="T271" i="4"/>
  <c r="V271" i="4"/>
  <c r="T272" i="4"/>
  <c r="V272" i="4"/>
  <c r="T273" i="4"/>
  <c r="V273" i="4"/>
  <c r="T274" i="4"/>
  <c r="V274" i="4"/>
  <c r="T275" i="4"/>
  <c r="V275" i="4"/>
  <c r="T276" i="4"/>
  <c r="V276" i="4"/>
  <c r="T277" i="4"/>
  <c r="V277" i="4"/>
  <c r="S280" i="4"/>
  <c r="T280" i="4"/>
  <c r="U280" i="4"/>
  <c r="S281" i="4"/>
  <c r="T281" i="4"/>
  <c r="U281" i="4"/>
  <c r="S282" i="4"/>
  <c r="T282" i="4"/>
  <c r="U282" i="4"/>
  <c r="S283" i="4"/>
  <c r="T283" i="4"/>
  <c r="U283" i="4"/>
  <c r="S284" i="4"/>
  <c r="T284" i="4"/>
  <c r="U284" i="4"/>
  <c r="S285" i="4"/>
  <c r="T285" i="4"/>
  <c r="U285" i="4"/>
  <c r="S286" i="4"/>
  <c r="T286" i="4"/>
  <c r="V286" i="4"/>
  <c r="S287" i="4"/>
  <c r="T287" i="4"/>
  <c r="V287" i="4"/>
  <c r="S288" i="4"/>
  <c r="T288" i="4"/>
  <c r="V288" i="4"/>
  <c r="S289" i="4"/>
  <c r="T289" i="4"/>
  <c r="V289" i="4"/>
  <c r="S290" i="4"/>
  <c r="T290" i="4"/>
  <c r="V290" i="4"/>
  <c r="S291" i="4"/>
  <c r="T291" i="4"/>
  <c r="U291" i="4"/>
  <c r="S292" i="4"/>
  <c r="T292" i="4"/>
  <c r="V292" i="4"/>
  <c r="T294" i="4"/>
  <c r="T295" i="4" s="1"/>
  <c r="V294" i="4"/>
  <c r="V295" i="4" s="1"/>
  <c r="S297" i="4"/>
  <c r="T297" i="4"/>
  <c r="U297" i="4"/>
  <c r="S298" i="4"/>
  <c r="T298" i="4"/>
  <c r="U298" i="4"/>
  <c r="S299" i="4"/>
  <c r="T299" i="4"/>
  <c r="U299" i="4"/>
  <c r="S300" i="4"/>
  <c r="T300" i="4"/>
  <c r="V300" i="4"/>
  <c r="S301" i="4"/>
  <c r="T301" i="4"/>
  <c r="U301" i="4"/>
  <c r="S302" i="4"/>
  <c r="T302" i="4"/>
  <c r="V302" i="4"/>
  <c r="Q286" i="4"/>
  <c r="R286" i="4" s="1"/>
  <c r="Q251" i="4"/>
  <c r="Q197" i="4"/>
  <c r="V197" i="4" s="1"/>
  <c r="Q114" i="4"/>
  <c r="Q83" i="4"/>
  <c r="R29" i="4"/>
  <c r="R32" i="4" s="1"/>
  <c r="Q29" i="4"/>
  <c r="Q32" i="4" s="1"/>
  <c r="Q21" i="4"/>
  <c r="V21" i="4" s="1"/>
  <c r="Q22" i="4"/>
  <c r="R22" i="4" s="1"/>
  <c r="Q23" i="4"/>
  <c r="R23" i="4" s="1"/>
  <c r="Q20" i="4"/>
  <c r="Q11" i="4"/>
  <c r="S253" i="11"/>
  <c r="R253" i="11"/>
  <c r="E253" i="11"/>
  <c r="S252" i="11"/>
  <c r="R252" i="11"/>
  <c r="E252" i="11"/>
  <c r="L251" i="11"/>
  <c r="K251" i="11"/>
  <c r="J251" i="11"/>
  <c r="I251" i="11"/>
  <c r="H251" i="11"/>
  <c r="G251" i="11"/>
  <c r="F251" i="11"/>
  <c r="L250" i="11"/>
  <c r="K250" i="11"/>
  <c r="J250" i="11"/>
  <c r="I250" i="11"/>
  <c r="H250" i="11"/>
  <c r="G250" i="11"/>
  <c r="F250" i="11"/>
  <c r="L249" i="11"/>
  <c r="K249" i="11"/>
  <c r="J249" i="11"/>
  <c r="I249" i="11"/>
  <c r="H249" i="11"/>
  <c r="G249" i="11"/>
  <c r="F249" i="11"/>
  <c r="L248" i="11"/>
  <c r="K248" i="11"/>
  <c r="J248" i="11"/>
  <c r="I248" i="11"/>
  <c r="H248" i="11"/>
  <c r="G248" i="11"/>
  <c r="F248" i="11"/>
  <c r="L247" i="11"/>
  <c r="K247" i="11"/>
  <c r="J247" i="11"/>
  <c r="I247" i="11"/>
  <c r="H247" i="11"/>
  <c r="G247" i="11"/>
  <c r="F247" i="11"/>
  <c r="L246" i="11"/>
  <c r="K246" i="11"/>
  <c r="J246" i="11"/>
  <c r="I246" i="11"/>
  <c r="H246" i="11"/>
  <c r="G246" i="11"/>
  <c r="F246" i="11"/>
  <c r="S244" i="11"/>
  <c r="R244" i="11"/>
  <c r="E244" i="11"/>
  <c r="L243" i="11"/>
  <c r="L244" i="11" s="1"/>
  <c r="K243" i="11"/>
  <c r="K244" i="11" s="1"/>
  <c r="J243" i="11"/>
  <c r="J244" i="11" s="1"/>
  <c r="I243" i="11"/>
  <c r="I244" i="11" s="1"/>
  <c r="H243" i="11"/>
  <c r="H244" i="11" s="1"/>
  <c r="G243" i="11"/>
  <c r="F243" i="11"/>
  <c r="S242" i="11"/>
  <c r="S245" i="11" s="1"/>
  <c r="R242" i="11"/>
  <c r="R245" i="11" s="1"/>
  <c r="E242" i="11"/>
  <c r="E245" i="11" s="1"/>
  <c r="L241" i="11"/>
  <c r="K241" i="11"/>
  <c r="J241" i="11"/>
  <c r="I241" i="11"/>
  <c r="H241" i="11"/>
  <c r="G241" i="11"/>
  <c r="F241" i="11"/>
  <c r="L240" i="11"/>
  <c r="K240" i="11"/>
  <c r="J240" i="11"/>
  <c r="I240" i="11"/>
  <c r="H240" i="11"/>
  <c r="G240" i="11"/>
  <c r="F240" i="11"/>
  <c r="L239" i="11"/>
  <c r="K239" i="11"/>
  <c r="J239" i="11"/>
  <c r="I239" i="11"/>
  <c r="H239" i="11"/>
  <c r="G239" i="11"/>
  <c r="F239" i="11"/>
  <c r="L238" i="11"/>
  <c r="K238" i="11"/>
  <c r="J238" i="11"/>
  <c r="I238" i="11"/>
  <c r="H238" i="11"/>
  <c r="G238" i="11"/>
  <c r="F238" i="11"/>
  <c r="L237" i="11"/>
  <c r="K237" i="11"/>
  <c r="J237" i="11"/>
  <c r="I237" i="11"/>
  <c r="H237" i="11"/>
  <c r="G237" i="11"/>
  <c r="F237" i="11"/>
  <c r="L236" i="11"/>
  <c r="K236" i="11"/>
  <c r="J236" i="11"/>
  <c r="I236" i="11"/>
  <c r="H236" i="11"/>
  <c r="G236" i="11"/>
  <c r="F236" i="11"/>
  <c r="L235" i="11"/>
  <c r="K235" i="11"/>
  <c r="J235" i="11"/>
  <c r="I235" i="11"/>
  <c r="H235" i="11"/>
  <c r="G235" i="11"/>
  <c r="F235" i="11"/>
  <c r="L234" i="11"/>
  <c r="K234" i="11"/>
  <c r="J234" i="11"/>
  <c r="I234" i="11"/>
  <c r="H234" i="11"/>
  <c r="G234" i="11"/>
  <c r="F234" i="11"/>
  <c r="L233" i="11"/>
  <c r="K233" i="11"/>
  <c r="J233" i="11"/>
  <c r="I233" i="11"/>
  <c r="H233" i="11"/>
  <c r="G233" i="11"/>
  <c r="F233" i="11"/>
  <c r="L232" i="11"/>
  <c r="K232" i="11"/>
  <c r="J232" i="11"/>
  <c r="I232" i="11"/>
  <c r="H232" i="11"/>
  <c r="G232" i="11"/>
  <c r="F232" i="11"/>
  <c r="L231" i="11"/>
  <c r="K231" i="11"/>
  <c r="J231" i="11"/>
  <c r="I231" i="11"/>
  <c r="H231" i="11"/>
  <c r="G231" i="11"/>
  <c r="F231" i="11"/>
  <c r="S229" i="11"/>
  <c r="R229" i="11"/>
  <c r="E229" i="11"/>
  <c r="L228" i="11"/>
  <c r="K228" i="11"/>
  <c r="J228" i="11"/>
  <c r="I228" i="11"/>
  <c r="H228" i="11"/>
  <c r="G228" i="11"/>
  <c r="F228" i="11"/>
  <c r="L227" i="11"/>
  <c r="K227" i="11"/>
  <c r="J227" i="11"/>
  <c r="I227" i="11"/>
  <c r="H227" i="11"/>
  <c r="G227" i="11"/>
  <c r="F227" i="11"/>
  <c r="L226" i="11"/>
  <c r="K226" i="11"/>
  <c r="J226" i="11"/>
  <c r="I226" i="11"/>
  <c r="H226" i="11"/>
  <c r="G226" i="11"/>
  <c r="F226" i="11"/>
  <c r="L225" i="11"/>
  <c r="K225" i="11"/>
  <c r="J225" i="11"/>
  <c r="I225" i="11"/>
  <c r="H225" i="11"/>
  <c r="G225" i="11"/>
  <c r="F225" i="11"/>
  <c r="L224" i="11"/>
  <c r="K224" i="11"/>
  <c r="J224" i="11"/>
  <c r="I224" i="11"/>
  <c r="H224" i="11"/>
  <c r="G224" i="11"/>
  <c r="F224" i="11"/>
  <c r="L223" i="11"/>
  <c r="K223" i="11"/>
  <c r="J223" i="11"/>
  <c r="I223" i="11"/>
  <c r="H223" i="11"/>
  <c r="G223" i="11"/>
  <c r="F223" i="11"/>
  <c r="L222" i="11"/>
  <c r="K222" i="11"/>
  <c r="J222" i="11"/>
  <c r="I222" i="11"/>
  <c r="H222" i="11"/>
  <c r="G222" i="11"/>
  <c r="F222" i="11"/>
  <c r="L221" i="11"/>
  <c r="K221" i="11"/>
  <c r="J221" i="11"/>
  <c r="I221" i="11"/>
  <c r="H221" i="11"/>
  <c r="G221" i="11"/>
  <c r="F221" i="11"/>
  <c r="L220" i="11"/>
  <c r="K220" i="11"/>
  <c r="J220" i="11"/>
  <c r="I220" i="11"/>
  <c r="H220" i="11"/>
  <c r="G220" i="11"/>
  <c r="F220" i="11"/>
  <c r="L219" i="11"/>
  <c r="K219" i="11"/>
  <c r="J219" i="11"/>
  <c r="I219" i="11"/>
  <c r="H219" i="11"/>
  <c r="G219" i="11"/>
  <c r="F219" i="11"/>
  <c r="L218" i="11"/>
  <c r="K218" i="11"/>
  <c r="J218" i="11"/>
  <c r="I218" i="11"/>
  <c r="H218" i="11"/>
  <c r="G218" i="11"/>
  <c r="F218" i="11"/>
  <c r="S217" i="11"/>
  <c r="S230" i="11" s="1"/>
  <c r="R217" i="11"/>
  <c r="R230" i="11" s="1"/>
  <c r="E217" i="11"/>
  <c r="E230" i="11" s="1"/>
  <c r="L216" i="11"/>
  <c r="K216" i="11"/>
  <c r="J216" i="11"/>
  <c r="I216" i="11"/>
  <c r="H216" i="11"/>
  <c r="G216" i="11"/>
  <c r="F216" i="11"/>
  <c r="L215" i="11"/>
  <c r="K215" i="11"/>
  <c r="J215" i="11"/>
  <c r="I215" i="11"/>
  <c r="H215" i="11"/>
  <c r="G215" i="11"/>
  <c r="F215" i="11"/>
  <c r="L214" i="11"/>
  <c r="K214" i="11"/>
  <c r="J214" i="11"/>
  <c r="I214" i="11"/>
  <c r="H214" i="11"/>
  <c r="G214" i="11"/>
  <c r="F214" i="11"/>
  <c r="L213" i="11"/>
  <c r="K213" i="11"/>
  <c r="J213" i="11"/>
  <c r="I213" i="11"/>
  <c r="H213" i="11"/>
  <c r="G213" i="11"/>
  <c r="F213" i="11"/>
  <c r="L212" i="11"/>
  <c r="K212" i="11"/>
  <c r="J212" i="11"/>
  <c r="I212" i="11"/>
  <c r="H212" i="11"/>
  <c r="G212" i="11"/>
  <c r="F212" i="11"/>
  <c r="L211" i="11"/>
  <c r="K211" i="11"/>
  <c r="J211" i="11"/>
  <c r="I211" i="11"/>
  <c r="H211" i="11"/>
  <c r="G211" i="11"/>
  <c r="F211" i="11"/>
  <c r="L210" i="11"/>
  <c r="K210" i="11"/>
  <c r="J210" i="11"/>
  <c r="I210" i="11"/>
  <c r="H210" i="11"/>
  <c r="G210" i="11"/>
  <c r="F210" i="11"/>
  <c r="L209" i="11"/>
  <c r="K209" i="11"/>
  <c r="J209" i="11"/>
  <c r="I209" i="11"/>
  <c r="H209" i="11"/>
  <c r="G209" i="11"/>
  <c r="F209" i="11"/>
  <c r="L208" i="11"/>
  <c r="K208" i="11"/>
  <c r="J208" i="11"/>
  <c r="I208" i="11"/>
  <c r="H208" i="11"/>
  <c r="G208" i="11"/>
  <c r="F208" i="11"/>
  <c r="L207" i="11"/>
  <c r="K207" i="11"/>
  <c r="J207" i="11"/>
  <c r="I207" i="11"/>
  <c r="H207" i="11"/>
  <c r="G207" i="11"/>
  <c r="F207" i="11"/>
  <c r="S206" i="11"/>
  <c r="R206" i="11"/>
  <c r="E206" i="11"/>
  <c r="S205" i="11"/>
  <c r="R205" i="11"/>
  <c r="E205" i="11"/>
  <c r="L204" i="11"/>
  <c r="K204" i="11"/>
  <c r="J204" i="11"/>
  <c r="I204" i="11"/>
  <c r="H204" i="11"/>
  <c r="G204" i="11"/>
  <c r="F204" i="11"/>
  <c r="L203" i="11"/>
  <c r="K203" i="11"/>
  <c r="J203" i="11"/>
  <c r="I203" i="11"/>
  <c r="H203" i="11"/>
  <c r="G203" i="11"/>
  <c r="F203" i="11"/>
  <c r="L202" i="11"/>
  <c r="K202" i="11"/>
  <c r="J202" i="11"/>
  <c r="I202" i="11"/>
  <c r="H202" i="11"/>
  <c r="G202" i="11"/>
  <c r="F202" i="11"/>
  <c r="L201" i="11"/>
  <c r="K201" i="11"/>
  <c r="J201" i="11"/>
  <c r="I201" i="11"/>
  <c r="H201" i="11"/>
  <c r="G201" i="11"/>
  <c r="F201" i="11"/>
  <c r="L200" i="11"/>
  <c r="K200" i="11"/>
  <c r="J200" i="11"/>
  <c r="I200" i="11"/>
  <c r="H200" i="11"/>
  <c r="G200" i="11"/>
  <c r="F200" i="11"/>
  <c r="L199" i="11"/>
  <c r="K199" i="11"/>
  <c r="J199" i="11"/>
  <c r="I199" i="11"/>
  <c r="H199" i="11"/>
  <c r="G199" i="11"/>
  <c r="F199" i="11"/>
  <c r="L198" i="11"/>
  <c r="K198" i="11"/>
  <c r="J198" i="11"/>
  <c r="I198" i="11"/>
  <c r="H198" i="11"/>
  <c r="G198" i="11"/>
  <c r="F198" i="11"/>
  <c r="L197" i="11"/>
  <c r="K197" i="11"/>
  <c r="J197" i="11"/>
  <c r="I197" i="11"/>
  <c r="H197" i="11"/>
  <c r="G197" i="11"/>
  <c r="F197" i="11"/>
  <c r="S196" i="11"/>
  <c r="R196" i="11"/>
  <c r="E196" i="11"/>
  <c r="S195" i="11"/>
  <c r="R195" i="11"/>
  <c r="E195" i="11"/>
  <c r="L194" i="11"/>
  <c r="K194" i="11"/>
  <c r="J194" i="11"/>
  <c r="I194" i="11"/>
  <c r="H194" i="11"/>
  <c r="G194" i="11"/>
  <c r="F194" i="11"/>
  <c r="L193" i="11"/>
  <c r="K193" i="11"/>
  <c r="J193" i="11"/>
  <c r="I193" i="11"/>
  <c r="H193" i="11"/>
  <c r="G193" i="11"/>
  <c r="F193" i="11"/>
  <c r="L192" i="11"/>
  <c r="K192" i="11"/>
  <c r="J192" i="11"/>
  <c r="I192" i="11"/>
  <c r="H192" i="11"/>
  <c r="G192" i="11"/>
  <c r="F192" i="11"/>
  <c r="L191" i="11"/>
  <c r="K191" i="11"/>
  <c r="J191" i="11"/>
  <c r="I191" i="11"/>
  <c r="H191" i="11"/>
  <c r="G191" i="11"/>
  <c r="F191" i="11"/>
  <c r="S190" i="11"/>
  <c r="R190" i="11"/>
  <c r="E190" i="11"/>
  <c r="S189" i="11"/>
  <c r="R189" i="11"/>
  <c r="E189" i="11"/>
  <c r="L188" i="11"/>
  <c r="K188" i="11"/>
  <c r="J188" i="11"/>
  <c r="I188" i="11"/>
  <c r="H188" i="11"/>
  <c r="G188" i="11"/>
  <c r="F188" i="11"/>
  <c r="L187" i="11"/>
  <c r="K187" i="11"/>
  <c r="J187" i="11"/>
  <c r="I187" i="11"/>
  <c r="H187" i="11"/>
  <c r="G187" i="11"/>
  <c r="F187" i="11"/>
  <c r="L186" i="11"/>
  <c r="K186" i="11"/>
  <c r="J186" i="11"/>
  <c r="I186" i="11"/>
  <c r="H186" i="11"/>
  <c r="G186" i="11"/>
  <c r="F186" i="11"/>
  <c r="L185" i="11"/>
  <c r="K185" i="11"/>
  <c r="J185" i="11"/>
  <c r="I185" i="11"/>
  <c r="H185" i="11"/>
  <c r="G185" i="11"/>
  <c r="F185" i="11"/>
  <c r="L184" i="11"/>
  <c r="K184" i="11"/>
  <c r="J184" i="11"/>
  <c r="I184" i="11"/>
  <c r="H184" i="11"/>
  <c r="G184" i="11"/>
  <c r="F184" i="11"/>
  <c r="S182" i="11"/>
  <c r="R182" i="11"/>
  <c r="E182" i="11"/>
  <c r="L181" i="11"/>
  <c r="K181" i="11"/>
  <c r="J181" i="11"/>
  <c r="I181" i="11"/>
  <c r="H181" i="11"/>
  <c r="G181" i="11"/>
  <c r="F181" i="11"/>
  <c r="L180" i="11"/>
  <c r="K180" i="11"/>
  <c r="J180" i="11"/>
  <c r="I180" i="11"/>
  <c r="H180" i="11"/>
  <c r="G180" i="11"/>
  <c r="F180" i="11"/>
  <c r="L179" i="11"/>
  <c r="K179" i="11"/>
  <c r="J179" i="11"/>
  <c r="I179" i="11"/>
  <c r="H179" i="11"/>
  <c r="G179" i="11"/>
  <c r="F179" i="11"/>
  <c r="L178" i="11"/>
  <c r="K178" i="11"/>
  <c r="J178" i="11"/>
  <c r="I178" i="11"/>
  <c r="H178" i="11"/>
  <c r="G178" i="11"/>
  <c r="F178" i="11"/>
  <c r="S177" i="11"/>
  <c r="S183" i="11" s="1"/>
  <c r="R177" i="11"/>
  <c r="R183" i="11" s="1"/>
  <c r="E177" i="11"/>
  <c r="E183" i="11" s="1"/>
  <c r="L176" i="11"/>
  <c r="K176" i="11"/>
  <c r="J176" i="11"/>
  <c r="I176" i="11"/>
  <c r="H176" i="11"/>
  <c r="G176" i="11"/>
  <c r="F176" i="11"/>
  <c r="L175" i="11"/>
  <c r="K175" i="11"/>
  <c r="J175" i="11"/>
  <c r="I175" i="11"/>
  <c r="H175" i="11"/>
  <c r="G175" i="11"/>
  <c r="F175" i="11"/>
  <c r="L174" i="11"/>
  <c r="K174" i="11"/>
  <c r="J174" i="11"/>
  <c r="I174" i="11"/>
  <c r="H174" i="11"/>
  <c r="G174" i="11"/>
  <c r="F174" i="11"/>
  <c r="L173" i="11"/>
  <c r="K173" i="11"/>
  <c r="J173" i="11"/>
  <c r="I173" i="11"/>
  <c r="H173" i="11"/>
  <c r="G173" i="11"/>
  <c r="F173" i="11"/>
  <c r="L172" i="11"/>
  <c r="K172" i="11"/>
  <c r="J172" i="11"/>
  <c r="I172" i="11"/>
  <c r="H172" i="11"/>
  <c r="G172" i="11"/>
  <c r="F172" i="11"/>
  <c r="L171" i="11"/>
  <c r="K171" i="11"/>
  <c r="J171" i="11"/>
  <c r="I171" i="11"/>
  <c r="H171" i="11"/>
  <c r="G171" i="11"/>
  <c r="F171" i="11"/>
  <c r="L170" i="11"/>
  <c r="K170" i="11"/>
  <c r="J170" i="11"/>
  <c r="I170" i="11"/>
  <c r="H170" i="11"/>
  <c r="G170" i="11"/>
  <c r="F170" i="11"/>
  <c r="L169" i="11"/>
  <c r="K169" i="11"/>
  <c r="J169" i="11"/>
  <c r="I169" i="11"/>
  <c r="H169" i="11"/>
  <c r="G169" i="11"/>
  <c r="F169" i="11"/>
  <c r="S168" i="11"/>
  <c r="R168" i="11"/>
  <c r="E168" i="11"/>
  <c r="S167" i="11"/>
  <c r="R167" i="11"/>
  <c r="E167" i="11"/>
  <c r="L166" i="11"/>
  <c r="K166" i="11"/>
  <c r="J166" i="11"/>
  <c r="I166" i="11"/>
  <c r="H166" i="11"/>
  <c r="G166" i="11"/>
  <c r="F166" i="11"/>
  <c r="L165" i="11"/>
  <c r="K165" i="11"/>
  <c r="J165" i="11"/>
  <c r="I165" i="11"/>
  <c r="H165" i="11"/>
  <c r="G165" i="11"/>
  <c r="F165" i="11"/>
  <c r="L164" i="11"/>
  <c r="K164" i="11"/>
  <c r="J164" i="11"/>
  <c r="I164" i="11"/>
  <c r="H164" i="11"/>
  <c r="G164" i="11"/>
  <c r="F164" i="11"/>
  <c r="L163" i="11"/>
  <c r="K163" i="11"/>
  <c r="J163" i="11"/>
  <c r="I163" i="11"/>
  <c r="H163" i="11"/>
  <c r="G163" i="11"/>
  <c r="F163" i="11"/>
  <c r="L162" i="11"/>
  <c r="K162" i="11"/>
  <c r="J162" i="11"/>
  <c r="I162" i="11"/>
  <c r="H162" i="11"/>
  <c r="G162" i="11"/>
  <c r="F162" i="11"/>
  <c r="L161" i="11"/>
  <c r="K161" i="11"/>
  <c r="J161" i="11"/>
  <c r="I161" i="11"/>
  <c r="H161" i="11"/>
  <c r="G161" i="11"/>
  <c r="F161" i="11"/>
  <c r="S160" i="11"/>
  <c r="R160" i="11"/>
  <c r="E160" i="11"/>
  <c r="S159" i="11"/>
  <c r="R159" i="11"/>
  <c r="E159" i="11"/>
  <c r="L158" i="11"/>
  <c r="K158" i="11"/>
  <c r="J158" i="11"/>
  <c r="I158" i="11"/>
  <c r="H158" i="11"/>
  <c r="G158" i="11"/>
  <c r="F158" i="11"/>
  <c r="L157" i="11"/>
  <c r="K157" i="11"/>
  <c r="J157" i="11"/>
  <c r="I157" i="11"/>
  <c r="H157" i="11"/>
  <c r="G157" i="11"/>
  <c r="F157" i="11"/>
  <c r="L156" i="11"/>
  <c r="K156" i="11"/>
  <c r="J156" i="11"/>
  <c r="I156" i="11"/>
  <c r="H156" i="11"/>
  <c r="G156" i="11"/>
  <c r="F156" i="11"/>
  <c r="L155" i="11"/>
  <c r="K155" i="11"/>
  <c r="J155" i="11"/>
  <c r="I155" i="11"/>
  <c r="H155" i="11"/>
  <c r="G155" i="11"/>
  <c r="F155" i="11"/>
  <c r="L154" i="11"/>
  <c r="K154" i="11"/>
  <c r="J154" i="11"/>
  <c r="I154" i="11"/>
  <c r="H154" i="11"/>
  <c r="G154" i="11"/>
  <c r="F154" i="11"/>
  <c r="S153" i="11"/>
  <c r="R153" i="11"/>
  <c r="E153" i="11"/>
  <c r="S152" i="11"/>
  <c r="R152" i="11"/>
  <c r="E152" i="11"/>
  <c r="L151" i="11"/>
  <c r="K151" i="11"/>
  <c r="J151" i="11"/>
  <c r="I151" i="11"/>
  <c r="H151" i="11"/>
  <c r="G151" i="11"/>
  <c r="F151" i="11"/>
  <c r="L150" i="11"/>
  <c r="K150" i="11"/>
  <c r="J150" i="11"/>
  <c r="I150" i="11"/>
  <c r="H150" i="11"/>
  <c r="G150" i="11"/>
  <c r="F150" i="11"/>
  <c r="L149" i="11"/>
  <c r="K149" i="11"/>
  <c r="J149" i="11"/>
  <c r="I149" i="11"/>
  <c r="H149" i="11"/>
  <c r="G149" i="11"/>
  <c r="F149" i="11"/>
  <c r="L148" i="11"/>
  <c r="K148" i="11"/>
  <c r="J148" i="11"/>
  <c r="I148" i="11"/>
  <c r="H148" i="11"/>
  <c r="G148" i="11"/>
  <c r="F148" i="11"/>
  <c r="L147" i="11"/>
  <c r="K147" i="11"/>
  <c r="J147" i="11"/>
  <c r="I147" i="11"/>
  <c r="H147" i="11"/>
  <c r="G147" i="11"/>
  <c r="F147" i="11"/>
  <c r="S145" i="11"/>
  <c r="R145" i="11"/>
  <c r="E145" i="11"/>
  <c r="L144" i="11"/>
  <c r="K144" i="11"/>
  <c r="J144" i="11"/>
  <c r="I144" i="11"/>
  <c r="H144" i="11"/>
  <c r="G144" i="11"/>
  <c r="F144" i="11"/>
  <c r="L143" i="11"/>
  <c r="K143" i="11"/>
  <c r="J143" i="11"/>
  <c r="I143" i="11"/>
  <c r="H143" i="11"/>
  <c r="G143" i="11"/>
  <c r="F143" i="11"/>
  <c r="S142" i="11"/>
  <c r="R142" i="11"/>
  <c r="R146" i="11" s="1"/>
  <c r="E142" i="11"/>
  <c r="L141" i="11"/>
  <c r="K141" i="11"/>
  <c r="J141" i="11"/>
  <c r="I141" i="11"/>
  <c r="H141" i="11"/>
  <c r="G141" i="11"/>
  <c r="F141" i="11"/>
  <c r="L140" i="11"/>
  <c r="K140" i="11"/>
  <c r="J140" i="11"/>
  <c r="I140" i="11"/>
  <c r="H140" i="11"/>
  <c r="G140" i="11"/>
  <c r="F140" i="11"/>
  <c r="L139" i="11"/>
  <c r="K139" i="11"/>
  <c r="J139" i="11"/>
  <c r="I139" i="11"/>
  <c r="H139" i="11"/>
  <c r="G139" i="11"/>
  <c r="F139" i="11"/>
  <c r="L138" i="11"/>
  <c r="K138" i="11"/>
  <c r="J138" i="11"/>
  <c r="I138" i="11"/>
  <c r="H138" i="11"/>
  <c r="G138" i="11"/>
  <c r="F138" i="11"/>
  <c r="L137" i="11"/>
  <c r="K137" i="11"/>
  <c r="J137" i="11"/>
  <c r="I137" i="11"/>
  <c r="H137" i="11"/>
  <c r="G137" i="11"/>
  <c r="F137" i="11"/>
  <c r="S134" i="11"/>
  <c r="R134" i="11"/>
  <c r="E134" i="11"/>
  <c r="L133" i="11"/>
  <c r="K133" i="11"/>
  <c r="J133" i="11"/>
  <c r="I133" i="11"/>
  <c r="H133" i="11"/>
  <c r="G133" i="11"/>
  <c r="F133" i="11"/>
  <c r="L132" i="11"/>
  <c r="K132" i="11"/>
  <c r="J132" i="11"/>
  <c r="I132" i="11"/>
  <c r="H132" i="11"/>
  <c r="G132" i="11"/>
  <c r="F132" i="11"/>
  <c r="L131" i="11"/>
  <c r="K131" i="11"/>
  <c r="J131" i="11"/>
  <c r="I131" i="11"/>
  <c r="H131" i="11"/>
  <c r="G131" i="11"/>
  <c r="F131" i="11"/>
  <c r="L130" i="11"/>
  <c r="K130" i="11"/>
  <c r="J130" i="11"/>
  <c r="I130" i="11"/>
  <c r="H130" i="11"/>
  <c r="G130" i="11"/>
  <c r="F130" i="11"/>
  <c r="L129" i="11"/>
  <c r="K129" i="11"/>
  <c r="J129" i="11"/>
  <c r="I129" i="11"/>
  <c r="H129" i="11"/>
  <c r="G129" i="11"/>
  <c r="F129" i="11"/>
  <c r="S128" i="11"/>
  <c r="S135" i="11" s="1"/>
  <c r="R128" i="11"/>
  <c r="R135" i="11" s="1"/>
  <c r="E128" i="11"/>
  <c r="E135" i="11" s="1"/>
  <c r="L127" i="11"/>
  <c r="K127" i="11"/>
  <c r="J127" i="11"/>
  <c r="I127" i="11"/>
  <c r="H127" i="11"/>
  <c r="G127" i="11"/>
  <c r="F127" i="11"/>
  <c r="L126" i="11"/>
  <c r="K126" i="11"/>
  <c r="J126" i="11"/>
  <c r="I126" i="11"/>
  <c r="H126" i="11"/>
  <c r="G126" i="11"/>
  <c r="F126" i="11"/>
  <c r="L125" i="11"/>
  <c r="K125" i="11"/>
  <c r="J125" i="11"/>
  <c r="I125" i="11"/>
  <c r="H125" i="11"/>
  <c r="G125" i="11"/>
  <c r="F125" i="11"/>
  <c r="L124" i="11"/>
  <c r="K124" i="11"/>
  <c r="J124" i="11"/>
  <c r="I124" i="11"/>
  <c r="H124" i="11"/>
  <c r="G124" i="11"/>
  <c r="F124" i="11"/>
  <c r="L123" i="11"/>
  <c r="K123" i="11"/>
  <c r="J123" i="11"/>
  <c r="I123" i="11"/>
  <c r="H123" i="11"/>
  <c r="G123" i="11"/>
  <c r="F123" i="11"/>
  <c r="S122" i="11"/>
  <c r="R122" i="11"/>
  <c r="E122" i="11"/>
  <c r="S121" i="11"/>
  <c r="R121" i="11"/>
  <c r="E121" i="11"/>
  <c r="L120" i="11"/>
  <c r="K120" i="11"/>
  <c r="J120" i="11"/>
  <c r="I120" i="11"/>
  <c r="H120" i="11"/>
  <c r="G120" i="11"/>
  <c r="F120" i="11"/>
  <c r="L119" i="11"/>
  <c r="K119" i="11"/>
  <c r="J119" i="11"/>
  <c r="I119" i="11"/>
  <c r="H119" i="11"/>
  <c r="G119" i="11"/>
  <c r="F119" i="11"/>
  <c r="L118" i="11"/>
  <c r="K118" i="11"/>
  <c r="J118" i="11"/>
  <c r="I118" i="11"/>
  <c r="H118" i="11"/>
  <c r="G118" i="11"/>
  <c r="F118" i="11"/>
  <c r="L117" i="11"/>
  <c r="K117" i="11"/>
  <c r="J117" i="11"/>
  <c r="I117" i="11"/>
  <c r="H117" i="11"/>
  <c r="G117" i="11"/>
  <c r="F117" i="11"/>
  <c r="S116" i="11"/>
  <c r="R116" i="11"/>
  <c r="E116" i="11"/>
  <c r="S115" i="11"/>
  <c r="R115" i="11"/>
  <c r="E115" i="11"/>
  <c r="L114" i="11"/>
  <c r="K114" i="11"/>
  <c r="J114" i="11"/>
  <c r="I114" i="11"/>
  <c r="H114" i="11"/>
  <c r="G114" i="11"/>
  <c r="F114" i="11"/>
  <c r="L113" i="11"/>
  <c r="K113" i="11"/>
  <c r="J113" i="11"/>
  <c r="I113" i="11"/>
  <c r="H113" i="11"/>
  <c r="G113" i="11"/>
  <c r="F113" i="11"/>
  <c r="L112" i="11"/>
  <c r="K112" i="11"/>
  <c r="J112" i="11"/>
  <c r="I112" i="11"/>
  <c r="H112" i="11"/>
  <c r="G112" i="11"/>
  <c r="F112" i="11"/>
  <c r="L111" i="11"/>
  <c r="K111" i="11"/>
  <c r="J111" i="11"/>
  <c r="I111" i="11"/>
  <c r="H111" i="11"/>
  <c r="G111" i="11"/>
  <c r="F111" i="11"/>
  <c r="S109" i="11"/>
  <c r="R109" i="11"/>
  <c r="E109" i="11"/>
  <c r="L108" i="11"/>
  <c r="K108" i="11"/>
  <c r="J108" i="11"/>
  <c r="I108" i="11"/>
  <c r="H108" i="11"/>
  <c r="G108" i="11"/>
  <c r="F108" i="11"/>
  <c r="L107" i="11"/>
  <c r="K107" i="11"/>
  <c r="J107" i="11"/>
  <c r="I107" i="11"/>
  <c r="H107" i="11"/>
  <c r="G107" i="11"/>
  <c r="F107" i="11"/>
  <c r="L106" i="11"/>
  <c r="K106" i="11"/>
  <c r="J106" i="11"/>
  <c r="I106" i="11"/>
  <c r="H106" i="11"/>
  <c r="G106" i="11"/>
  <c r="F106" i="11"/>
  <c r="L105" i="11"/>
  <c r="K105" i="11"/>
  <c r="J105" i="11"/>
  <c r="I105" i="11"/>
  <c r="H105" i="11"/>
  <c r="G105" i="11"/>
  <c r="F105" i="11"/>
  <c r="L104" i="11"/>
  <c r="K104" i="11"/>
  <c r="J104" i="11"/>
  <c r="I104" i="11"/>
  <c r="H104" i="11"/>
  <c r="G104" i="11"/>
  <c r="F104" i="11"/>
  <c r="S103" i="11"/>
  <c r="S110" i="11" s="1"/>
  <c r="R103" i="11"/>
  <c r="R110" i="11" s="1"/>
  <c r="E103" i="11"/>
  <c r="E110" i="11" s="1"/>
  <c r="L102" i="11"/>
  <c r="K102" i="11"/>
  <c r="J102" i="11"/>
  <c r="I102" i="11"/>
  <c r="H102" i="11"/>
  <c r="G102" i="11"/>
  <c r="F102" i="11"/>
  <c r="L101" i="11"/>
  <c r="K101" i="11"/>
  <c r="J101" i="11"/>
  <c r="I101" i="11"/>
  <c r="H101" i="11"/>
  <c r="G101" i="11"/>
  <c r="F101" i="11"/>
  <c r="L100" i="11"/>
  <c r="K100" i="11"/>
  <c r="J100" i="11"/>
  <c r="I100" i="11"/>
  <c r="H100" i="11"/>
  <c r="G100" i="11"/>
  <c r="F100" i="11"/>
  <c r="L99" i="11"/>
  <c r="K99" i="11"/>
  <c r="J99" i="11"/>
  <c r="I99" i="11"/>
  <c r="H99" i="11"/>
  <c r="G99" i="11"/>
  <c r="F99" i="11"/>
  <c r="L98" i="11"/>
  <c r="K98" i="11"/>
  <c r="J98" i="11"/>
  <c r="I98" i="11"/>
  <c r="H98" i="11"/>
  <c r="G98" i="11"/>
  <c r="F98" i="11"/>
  <c r="L97" i="11"/>
  <c r="K97" i="11"/>
  <c r="J97" i="11"/>
  <c r="I97" i="11"/>
  <c r="H97" i="11"/>
  <c r="G97" i="11"/>
  <c r="F97" i="11"/>
  <c r="L96" i="11"/>
  <c r="K96" i="11"/>
  <c r="J96" i="11"/>
  <c r="I96" i="11"/>
  <c r="H96" i="11"/>
  <c r="G96" i="11"/>
  <c r="F96" i="11"/>
  <c r="L95" i="11"/>
  <c r="K95" i="11"/>
  <c r="J95" i="11"/>
  <c r="I95" i="11"/>
  <c r="H95" i="11"/>
  <c r="G95" i="11"/>
  <c r="F95" i="11"/>
  <c r="S94" i="11"/>
  <c r="R94" i="11"/>
  <c r="E94" i="11"/>
  <c r="S93" i="11"/>
  <c r="R93" i="11"/>
  <c r="E93" i="11"/>
  <c r="L92" i="11"/>
  <c r="K92" i="11"/>
  <c r="J92" i="11"/>
  <c r="I92" i="11"/>
  <c r="H92" i="11"/>
  <c r="G92" i="11"/>
  <c r="F92" i="11"/>
  <c r="L91" i="11"/>
  <c r="K91" i="11"/>
  <c r="J91" i="11"/>
  <c r="I91" i="11"/>
  <c r="H91" i="11"/>
  <c r="G91" i="11"/>
  <c r="F91" i="11"/>
  <c r="L90" i="11"/>
  <c r="K90" i="11"/>
  <c r="J90" i="11"/>
  <c r="I90" i="11"/>
  <c r="H90" i="11"/>
  <c r="G90" i="11"/>
  <c r="F90" i="11"/>
  <c r="L89" i="11"/>
  <c r="K89" i="11"/>
  <c r="J89" i="11"/>
  <c r="I89" i="11"/>
  <c r="H89" i="11"/>
  <c r="G89" i="11"/>
  <c r="F89" i="11"/>
  <c r="L88" i="11"/>
  <c r="K88" i="11"/>
  <c r="J88" i="11"/>
  <c r="I88" i="11"/>
  <c r="H88" i="11"/>
  <c r="G88" i="11"/>
  <c r="F88" i="11"/>
  <c r="L87" i="11"/>
  <c r="K87" i="11"/>
  <c r="J87" i="11"/>
  <c r="I87" i="11"/>
  <c r="H87" i="11"/>
  <c r="G87" i="11"/>
  <c r="F87" i="11"/>
  <c r="L86" i="11"/>
  <c r="K86" i="11"/>
  <c r="J86" i="11"/>
  <c r="I86" i="11"/>
  <c r="H86" i="11"/>
  <c r="G86" i="11"/>
  <c r="F86" i="11"/>
  <c r="L85" i="11"/>
  <c r="K85" i="11"/>
  <c r="J85" i="11"/>
  <c r="I85" i="11"/>
  <c r="H85" i="11"/>
  <c r="G85" i="11"/>
  <c r="F85" i="11"/>
  <c r="S82" i="11"/>
  <c r="R82" i="11"/>
  <c r="E82" i="11"/>
  <c r="L81" i="11"/>
  <c r="L82" i="11" s="1"/>
  <c r="K81" i="11"/>
  <c r="K82" i="11" s="1"/>
  <c r="J81" i="11"/>
  <c r="J82" i="11" s="1"/>
  <c r="I81" i="11"/>
  <c r="I82" i="11" s="1"/>
  <c r="H81" i="11"/>
  <c r="H82" i="11" s="1"/>
  <c r="G81" i="11"/>
  <c r="F81" i="11"/>
  <c r="S80" i="11"/>
  <c r="S83" i="11" s="1"/>
  <c r="R80" i="11"/>
  <c r="R83" i="11" s="1"/>
  <c r="E80" i="11"/>
  <c r="E83" i="11" s="1"/>
  <c r="L79" i="11"/>
  <c r="K79" i="11"/>
  <c r="J79" i="11"/>
  <c r="I79" i="11"/>
  <c r="H79" i="11"/>
  <c r="G79" i="11"/>
  <c r="F79" i="11"/>
  <c r="L78" i="11"/>
  <c r="K78" i="11"/>
  <c r="J78" i="11"/>
  <c r="I78" i="11"/>
  <c r="H78" i="11"/>
  <c r="G78" i="11"/>
  <c r="F78" i="11"/>
  <c r="L77" i="11"/>
  <c r="K77" i="11"/>
  <c r="J77" i="11"/>
  <c r="I77" i="11"/>
  <c r="H77" i="11"/>
  <c r="G77" i="11"/>
  <c r="F77" i="11"/>
  <c r="L76" i="11"/>
  <c r="K76" i="11"/>
  <c r="J76" i="11"/>
  <c r="I76" i="11"/>
  <c r="H76" i="11"/>
  <c r="G76" i="11"/>
  <c r="F76" i="11"/>
  <c r="S74" i="11"/>
  <c r="R74" i="11"/>
  <c r="E74" i="11"/>
  <c r="L73" i="11"/>
  <c r="K73" i="11"/>
  <c r="J73" i="11"/>
  <c r="I73" i="11"/>
  <c r="H73" i="11"/>
  <c r="G73" i="11"/>
  <c r="F73" i="11"/>
  <c r="L72" i="11"/>
  <c r="K72" i="11"/>
  <c r="J72" i="11"/>
  <c r="I72" i="11"/>
  <c r="H72" i="11"/>
  <c r="G72" i="11"/>
  <c r="F72" i="11"/>
  <c r="L71" i="11"/>
  <c r="K71" i="11"/>
  <c r="J71" i="11"/>
  <c r="I71" i="11"/>
  <c r="H71" i="11"/>
  <c r="G71" i="11"/>
  <c r="F71" i="11"/>
  <c r="L70" i="11"/>
  <c r="K70" i="11"/>
  <c r="J70" i="11"/>
  <c r="I70" i="11"/>
  <c r="H70" i="11"/>
  <c r="G70" i="11"/>
  <c r="F70" i="11"/>
  <c r="S69" i="11"/>
  <c r="R69" i="11"/>
  <c r="E69" i="11"/>
  <c r="L68" i="11"/>
  <c r="K68" i="11"/>
  <c r="J68" i="11"/>
  <c r="I68" i="11"/>
  <c r="H68" i="11"/>
  <c r="G68" i="11"/>
  <c r="F68" i="11"/>
  <c r="L67" i="11"/>
  <c r="K67" i="11"/>
  <c r="J67" i="11"/>
  <c r="I67" i="11"/>
  <c r="H67" i="11"/>
  <c r="G67" i="11"/>
  <c r="F67" i="11"/>
  <c r="L66" i="11"/>
  <c r="K66" i="11"/>
  <c r="J66" i="11"/>
  <c r="I66" i="11"/>
  <c r="H66" i="11"/>
  <c r="G66" i="11"/>
  <c r="F66" i="11"/>
  <c r="L65" i="11"/>
  <c r="K65" i="11"/>
  <c r="J65" i="11"/>
  <c r="I65" i="11"/>
  <c r="H65" i="11"/>
  <c r="G65" i="11"/>
  <c r="F65" i="11"/>
  <c r="L64" i="11"/>
  <c r="K64" i="11"/>
  <c r="J64" i="11"/>
  <c r="I64" i="11"/>
  <c r="H64" i="11"/>
  <c r="G64" i="11"/>
  <c r="F64" i="11"/>
  <c r="L63" i="11"/>
  <c r="K63" i="11"/>
  <c r="J63" i="11"/>
  <c r="I63" i="11"/>
  <c r="H63" i="11"/>
  <c r="G63" i="11"/>
  <c r="F63" i="11"/>
  <c r="L62" i="11"/>
  <c r="K62" i="11"/>
  <c r="J62" i="11"/>
  <c r="I62" i="11"/>
  <c r="H62" i="11"/>
  <c r="G62" i="11"/>
  <c r="F62" i="11"/>
  <c r="L61" i="11"/>
  <c r="K61" i="11"/>
  <c r="J61" i="11"/>
  <c r="I61" i="11"/>
  <c r="H61" i="11"/>
  <c r="G61" i="11"/>
  <c r="F61" i="11"/>
  <c r="S60" i="11"/>
  <c r="R60" i="11"/>
  <c r="E60" i="11"/>
  <c r="L59" i="11"/>
  <c r="K59" i="11"/>
  <c r="J59" i="11"/>
  <c r="I59" i="11"/>
  <c r="H59" i="11"/>
  <c r="G59" i="11"/>
  <c r="F59" i="11"/>
  <c r="L58" i="11"/>
  <c r="K58" i="11"/>
  <c r="J58" i="11"/>
  <c r="I58" i="11"/>
  <c r="H58" i="11"/>
  <c r="G58" i="11"/>
  <c r="F58" i="11"/>
  <c r="L57" i="11"/>
  <c r="K57" i="11"/>
  <c r="J57" i="11"/>
  <c r="I57" i="11"/>
  <c r="H57" i="11"/>
  <c r="G57" i="11"/>
  <c r="F57" i="11"/>
  <c r="L56" i="11"/>
  <c r="K56" i="11"/>
  <c r="J56" i="11"/>
  <c r="I56" i="11"/>
  <c r="H56" i="11"/>
  <c r="G56" i="11"/>
  <c r="F56" i="11"/>
  <c r="L55" i="11"/>
  <c r="K55" i="11"/>
  <c r="J55" i="11"/>
  <c r="I55" i="11"/>
  <c r="H55" i="11"/>
  <c r="G55" i="11"/>
  <c r="F55" i="11"/>
  <c r="L54" i="11"/>
  <c r="K54" i="11"/>
  <c r="J54" i="11"/>
  <c r="I54" i="11"/>
  <c r="H54" i="11"/>
  <c r="G54" i="11"/>
  <c r="F54" i="11"/>
  <c r="S53" i="11"/>
  <c r="R53" i="11"/>
  <c r="E53" i="11"/>
  <c r="S52" i="11"/>
  <c r="R52" i="11"/>
  <c r="E52" i="11"/>
  <c r="L51" i="11"/>
  <c r="K51" i="11"/>
  <c r="J51" i="11"/>
  <c r="I51" i="11"/>
  <c r="H51" i="11"/>
  <c r="G51" i="11"/>
  <c r="F51" i="11"/>
  <c r="L50" i="11"/>
  <c r="K50" i="11"/>
  <c r="J50" i="11"/>
  <c r="I50" i="11"/>
  <c r="H50" i="11"/>
  <c r="G50" i="11"/>
  <c r="F50" i="11"/>
  <c r="L49" i="11"/>
  <c r="K49" i="11"/>
  <c r="J49" i="11"/>
  <c r="I49" i="11"/>
  <c r="H49" i="11"/>
  <c r="G49" i="11"/>
  <c r="F49" i="11"/>
  <c r="L48" i="11"/>
  <c r="K48" i="11"/>
  <c r="J48" i="11"/>
  <c r="I48" i="11"/>
  <c r="H48" i="11"/>
  <c r="G48" i="11"/>
  <c r="F48" i="11"/>
  <c r="L47" i="11"/>
  <c r="K47" i="11"/>
  <c r="J47" i="11"/>
  <c r="I47" i="11"/>
  <c r="H47" i="11"/>
  <c r="G47" i="11"/>
  <c r="F47" i="11"/>
  <c r="L46" i="11"/>
  <c r="K46" i="11"/>
  <c r="J46" i="11"/>
  <c r="I46" i="11"/>
  <c r="H46" i="11"/>
  <c r="G46" i="11"/>
  <c r="F46" i="11"/>
  <c r="L45" i="11"/>
  <c r="K45" i="11"/>
  <c r="J45" i="11"/>
  <c r="I45" i="11"/>
  <c r="H45" i="11"/>
  <c r="G45" i="11"/>
  <c r="F45" i="11"/>
  <c r="L44" i="11"/>
  <c r="K44" i="11"/>
  <c r="J44" i="11"/>
  <c r="I44" i="11"/>
  <c r="H44" i="11"/>
  <c r="G44" i="11"/>
  <c r="F44" i="11"/>
  <c r="S42" i="11"/>
  <c r="R42" i="11"/>
  <c r="E42" i="11"/>
  <c r="L41" i="11"/>
  <c r="L42" i="11" s="1"/>
  <c r="K41" i="11"/>
  <c r="K42" i="11" s="1"/>
  <c r="J41" i="11"/>
  <c r="J42" i="11" s="1"/>
  <c r="I41" i="11"/>
  <c r="I42" i="11" s="1"/>
  <c r="H41" i="11"/>
  <c r="H42" i="11" s="1"/>
  <c r="G41" i="11"/>
  <c r="F41" i="11"/>
  <c r="S40" i="11"/>
  <c r="S43" i="11" s="1"/>
  <c r="R40" i="11"/>
  <c r="R43" i="11" s="1"/>
  <c r="E40" i="11"/>
  <c r="E43" i="11" s="1"/>
  <c r="L39" i="11"/>
  <c r="K39" i="11"/>
  <c r="J39" i="11"/>
  <c r="I39" i="11"/>
  <c r="H39" i="11"/>
  <c r="G39" i="11"/>
  <c r="F39" i="11"/>
  <c r="L38" i="11"/>
  <c r="K38" i="11"/>
  <c r="J38" i="11"/>
  <c r="I38" i="11"/>
  <c r="H38" i="11"/>
  <c r="G38" i="11"/>
  <c r="F38" i="11"/>
  <c r="L37" i="11"/>
  <c r="K37" i="11"/>
  <c r="J37" i="11"/>
  <c r="I37" i="11"/>
  <c r="H37" i="11"/>
  <c r="G37" i="11"/>
  <c r="F37" i="11"/>
  <c r="L36" i="11"/>
  <c r="K36" i="11"/>
  <c r="J36" i="11"/>
  <c r="I36" i="11"/>
  <c r="H36" i="11"/>
  <c r="G36" i="11"/>
  <c r="F36" i="11"/>
  <c r="L35" i="11"/>
  <c r="K35" i="11"/>
  <c r="J35" i="11"/>
  <c r="I35" i="11"/>
  <c r="H35" i="11"/>
  <c r="G35" i="11"/>
  <c r="F35" i="11"/>
  <c r="S33" i="11"/>
  <c r="R33" i="11"/>
  <c r="E33" i="11"/>
  <c r="L32" i="11"/>
  <c r="L33" i="11" s="1"/>
  <c r="K32" i="11"/>
  <c r="K33" i="11" s="1"/>
  <c r="J32" i="11"/>
  <c r="J33" i="11" s="1"/>
  <c r="I32" i="11"/>
  <c r="I33" i="11" s="1"/>
  <c r="H32" i="11"/>
  <c r="H33" i="11" s="1"/>
  <c r="G32" i="11"/>
  <c r="F32" i="11"/>
  <c r="S31" i="11"/>
  <c r="S34" i="11" s="1"/>
  <c r="R31" i="11"/>
  <c r="R34" i="11" s="1"/>
  <c r="E31" i="11"/>
  <c r="E34" i="11" s="1"/>
  <c r="L30" i="11"/>
  <c r="K30" i="11"/>
  <c r="J30" i="11"/>
  <c r="I30" i="11"/>
  <c r="H30" i="11"/>
  <c r="G30" i="11"/>
  <c r="F30" i="11"/>
  <c r="L29" i="11"/>
  <c r="K29" i="11"/>
  <c r="J29" i="11"/>
  <c r="I29" i="11"/>
  <c r="H29" i="11"/>
  <c r="G29" i="11"/>
  <c r="F29" i="11"/>
  <c r="L28" i="11"/>
  <c r="K28" i="11"/>
  <c r="J28" i="11"/>
  <c r="I28" i="11"/>
  <c r="H28" i="11"/>
  <c r="G28" i="11"/>
  <c r="F28" i="11"/>
  <c r="L27" i="11"/>
  <c r="K27" i="11"/>
  <c r="J27" i="11"/>
  <c r="I27" i="11"/>
  <c r="H27" i="11"/>
  <c r="G27" i="11"/>
  <c r="F27" i="11"/>
  <c r="L26" i="11"/>
  <c r="K26" i="11"/>
  <c r="J26" i="11"/>
  <c r="I26" i="11"/>
  <c r="H26" i="11"/>
  <c r="G26" i="11"/>
  <c r="F26" i="11"/>
  <c r="L25" i="11"/>
  <c r="K25" i="11"/>
  <c r="J25" i="11"/>
  <c r="I25" i="11"/>
  <c r="H25" i="11"/>
  <c r="G25" i="11"/>
  <c r="F25" i="11"/>
  <c r="S23" i="11"/>
  <c r="R23" i="11"/>
  <c r="E23" i="11"/>
  <c r="L22" i="11"/>
  <c r="L23" i="11" s="1"/>
  <c r="K22" i="11"/>
  <c r="K23" i="11" s="1"/>
  <c r="J22" i="11"/>
  <c r="J23" i="11" s="1"/>
  <c r="I22" i="11"/>
  <c r="I23" i="11" s="1"/>
  <c r="H22" i="11"/>
  <c r="H23" i="11" s="1"/>
  <c r="G22" i="11"/>
  <c r="F22" i="11"/>
  <c r="S21" i="11"/>
  <c r="S24" i="11" s="1"/>
  <c r="R21" i="11"/>
  <c r="R24" i="11" s="1"/>
  <c r="E21" i="11"/>
  <c r="E24" i="11" s="1"/>
  <c r="L20" i="11"/>
  <c r="K20" i="11"/>
  <c r="J20" i="11"/>
  <c r="I20" i="11"/>
  <c r="H20" i="11"/>
  <c r="G20" i="11"/>
  <c r="F20" i="11"/>
  <c r="L19" i="11"/>
  <c r="K19" i="11"/>
  <c r="J19" i="11"/>
  <c r="I19" i="11"/>
  <c r="H19" i="11"/>
  <c r="G19" i="11"/>
  <c r="F19" i="11"/>
  <c r="L18" i="11"/>
  <c r="K18" i="11"/>
  <c r="J18" i="11"/>
  <c r="I18" i="11"/>
  <c r="H18" i="11"/>
  <c r="G18" i="11"/>
  <c r="F18" i="11"/>
  <c r="L17" i="11"/>
  <c r="K17" i="11"/>
  <c r="J17" i="11"/>
  <c r="I17" i="11"/>
  <c r="H17" i="11"/>
  <c r="G17" i="11"/>
  <c r="F17" i="11"/>
  <c r="S15" i="11"/>
  <c r="R15" i="11"/>
  <c r="E15" i="11"/>
  <c r="L14" i="11"/>
  <c r="L15" i="11" s="1"/>
  <c r="K14" i="11"/>
  <c r="K15" i="11" s="1"/>
  <c r="J14" i="11"/>
  <c r="J15" i="11" s="1"/>
  <c r="I14" i="11"/>
  <c r="I15" i="11" s="1"/>
  <c r="H14" i="11"/>
  <c r="H15" i="11" s="1"/>
  <c r="G14" i="11"/>
  <c r="F14" i="11"/>
  <c r="S13" i="11"/>
  <c r="S16" i="11" s="1"/>
  <c r="R13" i="11"/>
  <c r="R16" i="11" s="1"/>
  <c r="E13" i="11"/>
  <c r="L12" i="11"/>
  <c r="K12" i="11"/>
  <c r="J12" i="11"/>
  <c r="I12" i="11"/>
  <c r="H12" i="11"/>
  <c r="G12" i="11"/>
  <c r="F12" i="11"/>
  <c r="L11" i="11"/>
  <c r="K11" i="11"/>
  <c r="J11" i="11"/>
  <c r="I11" i="11"/>
  <c r="H11" i="11"/>
  <c r="G11" i="11"/>
  <c r="F11" i="11"/>
  <c r="L10" i="11"/>
  <c r="K10" i="11"/>
  <c r="J10" i="11"/>
  <c r="I10" i="11"/>
  <c r="H10" i="11"/>
  <c r="G10" i="11"/>
  <c r="F10" i="11"/>
  <c r="L9" i="11"/>
  <c r="K9" i="11"/>
  <c r="J9" i="11"/>
  <c r="I9" i="11"/>
  <c r="H9" i="11"/>
  <c r="G9" i="11"/>
  <c r="F9" i="11"/>
  <c r="L8" i="11"/>
  <c r="K8" i="11"/>
  <c r="J8" i="11"/>
  <c r="I8" i="11"/>
  <c r="H8" i="11"/>
  <c r="G8" i="11"/>
  <c r="F8" i="11"/>
  <c r="L7" i="11"/>
  <c r="K7" i="11"/>
  <c r="J7" i="11"/>
  <c r="I7" i="11"/>
  <c r="H7" i="11"/>
  <c r="G7" i="11"/>
  <c r="F7" i="11"/>
  <c r="L6" i="11"/>
  <c r="K6" i="11"/>
  <c r="J6" i="11"/>
  <c r="I6" i="11"/>
  <c r="H6" i="11"/>
  <c r="G6" i="11"/>
  <c r="F6" i="11"/>
  <c r="L5" i="11"/>
  <c r="K5" i="11"/>
  <c r="J5" i="11"/>
  <c r="I5" i="11"/>
  <c r="H5" i="11"/>
  <c r="G5" i="11"/>
  <c r="F5" i="11"/>
  <c r="B2" i="11"/>
  <c r="R42" i="4"/>
  <c r="R169" i="4"/>
  <c r="Q302" i="4"/>
  <c r="R302" i="4" s="1"/>
  <c r="Q261" i="4"/>
  <c r="Q247" i="4"/>
  <c r="Q207" i="4"/>
  <c r="Q205" i="4"/>
  <c r="Q206" i="4"/>
  <c r="R206" i="4" s="1"/>
  <c r="Q169" i="4"/>
  <c r="U169" i="4" s="1"/>
  <c r="Q161" i="4"/>
  <c r="Q152" i="4"/>
  <c r="Q71" i="4"/>
  <c r="Q50" i="4"/>
  <c r="Q39" i="4"/>
  <c r="Q42" i="4"/>
  <c r="T42" i="4" s="1"/>
  <c r="S253" i="10"/>
  <c r="R253" i="10"/>
  <c r="E253" i="10"/>
  <c r="S252" i="10"/>
  <c r="R252" i="10"/>
  <c r="E252" i="10"/>
  <c r="L251" i="10"/>
  <c r="K251" i="10"/>
  <c r="J251" i="10"/>
  <c r="I251" i="10"/>
  <c r="H251" i="10"/>
  <c r="G251" i="10"/>
  <c r="F251" i="10"/>
  <c r="L250" i="10"/>
  <c r="K250" i="10"/>
  <c r="J250" i="10"/>
  <c r="I250" i="10"/>
  <c r="H250" i="10"/>
  <c r="G250" i="10"/>
  <c r="F250" i="10"/>
  <c r="L249" i="10"/>
  <c r="K249" i="10"/>
  <c r="J249" i="10"/>
  <c r="I249" i="10"/>
  <c r="H249" i="10"/>
  <c r="G249" i="10"/>
  <c r="F249" i="10"/>
  <c r="L248" i="10"/>
  <c r="K248" i="10"/>
  <c r="J248" i="10"/>
  <c r="I248" i="10"/>
  <c r="H248" i="10"/>
  <c r="G248" i="10"/>
  <c r="F248" i="10"/>
  <c r="L247" i="10"/>
  <c r="K247" i="10"/>
  <c r="J247" i="10"/>
  <c r="I247" i="10"/>
  <c r="H247" i="10"/>
  <c r="G247" i="10"/>
  <c r="F247" i="10"/>
  <c r="L246" i="10"/>
  <c r="K246" i="10"/>
  <c r="J246" i="10"/>
  <c r="I246" i="10"/>
  <c r="H246" i="10"/>
  <c r="G246" i="10"/>
  <c r="F246" i="10"/>
  <c r="E245" i="10"/>
  <c r="S244" i="10"/>
  <c r="R244" i="10"/>
  <c r="E244" i="10"/>
  <c r="L243" i="10"/>
  <c r="L244" i="10" s="1"/>
  <c r="K243" i="10"/>
  <c r="K244" i="10" s="1"/>
  <c r="J243" i="10"/>
  <c r="J244" i="10" s="1"/>
  <c r="I243" i="10"/>
  <c r="I244" i="10" s="1"/>
  <c r="H243" i="10"/>
  <c r="H244" i="10" s="1"/>
  <c r="G243" i="10"/>
  <c r="F243" i="10"/>
  <c r="S242" i="10"/>
  <c r="S245" i="10" s="1"/>
  <c r="R242" i="10"/>
  <c r="R245" i="10" s="1"/>
  <c r="E242" i="10"/>
  <c r="L241" i="10"/>
  <c r="K241" i="10"/>
  <c r="J241" i="10"/>
  <c r="I241" i="10"/>
  <c r="H241" i="10"/>
  <c r="G241" i="10"/>
  <c r="F241" i="10"/>
  <c r="L240" i="10"/>
  <c r="K240" i="10"/>
  <c r="J240" i="10"/>
  <c r="I240" i="10"/>
  <c r="H240" i="10"/>
  <c r="G240" i="10"/>
  <c r="F240" i="10"/>
  <c r="L239" i="10"/>
  <c r="K239" i="10"/>
  <c r="J239" i="10"/>
  <c r="I239" i="10"/>
  <c r="H239" i="10"/>
  <c r="G239" i="10"/>
  <c r="F239" i="10"/>
  <c r="L238" i="10"/>
  <c r="K238" i="10"/>
  <c r="J238" i="10"/>
  <c r="I238" i="10"/>
  <c r="H238" i="10"/>
  <c r="G238" i="10"/>
  <c r="F238" i="10"/>
  <c r="L237" i="10"/>
  <c r="K237" i="10"/>
  <c r="J237" i="10"/>
  <c r="I237" i="10"/>
  <c r="H237" i="10"/>
  <c r="G237" i="10"/>
  <c r="F237" i="10"/>
  <c r="L236" i="10"/>
  <c r="K236" i="10"/>
  <c r="J236" i="10"/>
  <c r="I236" i="10"/>
  <c r="H236" i="10"/>
  <c r="G236" i="10"/>
  <c r="F236" i="10"/>
  <c r="L235" i="10"/>
  <c r="K235" i="10"/>
  <c r="J235" i="10"/>
  <c r="I235" i="10"/>
  <c r="H235" i="10"/>
  <c r="G235" i="10"/>
  <c r="F235" i="10"/>
  <c r="L234" i="10"/>
  <c r="K234" i="10"/>
  <c r="J234" i="10"/>
  <c r="I234" i="10"/>
  <c r="H234" i="10"/>
  <c r="G234" i="10"/>
  <c r="F234" i="10"/>
  <c r="L233" i="10"/>
  <c r="K233" i="10"/>
  <c r="J233" i="10"/>
  <c r="I233" i="10"/>
  <c r="H233" i="10"/>
  <c r="G233" i="10"/>
  <c r="F233" i="10"/>
  <c r="L232" i="10"/>
  <c r="K232" i="10"/>
  <c r="J232" i="10"/>
  <c r="I232" i="10"/>
  <c r="H232" i="10"/>
  <c r="G232" i="10"/>
  <c r="F232" i="10"/>
  <c r="L231" i="10"/>
  <c r="K231" i="10"/>
  <c r="J231" i="10"/>
  <c r="I231" i="10"/>
  <c r="H231" i="10"/>
  <c r="G231" i="10"/>
  <c r="F231" i="10"/>
  <c r="S229" i="10"/>
  <c r="R229" i="10"/>
  <c r="E229" i="10"/>
  <c r="L228" i="10"/>
  <c r="K228" i="10"/>
  <c r="J228" i="10"/>
  <c r="I228" i="10"/>
  <c r="H228" i="10"/>
  <c r="G228" i="10"/>
  <c r="F228" i="10"/>
  <c r="L227" i="10"/>
  <c r="K227" i="10"/>
  <c r="J227" i="10"/>
  <c r="I227" i="10"/>
  <c r="H227" i="10"/>
  <c r="G227" i="10"/>
  <c r="F227" i="10"/>
  <c r="L226" i="10"/>
  <c r="K226" i="10"/>
  <c r="J226" i="10"/>
  <c r="I226" i="10"/>
  <c r="H226" i="10"/>
  <c r="G226" i="10"/>
  <c r="F226" i="10"/>
  <c r="L225" i="10"/>
  <c r="K225" i="10"/>
  <c r="J225" i="10"/>
  <c r="I225" i="10"/>
  <c r="H225" i="10"/>
  <c r="G225" i="10"/>
  <c r="F225" i="10"/>
  <c r="L224" i="10"/>
  <c r="K224" i="10"/>
  <c r="J224" i="10"/>
  <c r="I224" i="10"/>
  <c r="H224" i="10"/>
  <c r="G224" i="10"/>
  <c r="F224" i="10"/>
  <c r="L223" i="10"/>
  <c r="K223" i="10"/>
  <c r="J223" i="10"/>
  <c r="I223" i="10"/>
  <c r="H223" i="10"/>
  <c r="G223" i="10"/>
  <c r="F223" i="10"/>
  <c r="L222" i="10"/>
  <c r="K222" i="10"/>
  <c r="J222" i="10"/>
  <c r="I222" i="10"/>
  <c r="H222" i="10"/>
  <c r="G222" i="10"/>
  <c r="F222" i="10"/>
  <c r="L221" i="10"/>
  <c r="K221" i="10"/>
  <c r="J221" i="10"/>
  <c r="I221" i="10"/>
  <c r="H221" i="10"/>
  <c r="G221" i="10"/>
  <c r="F221" i="10"/>
  <c r="L220" i="10"/>
  <c r="K220" i="10"/>
  <c r="J220" i="10"/>
  <c r="I220" i="10"/>
  <c r="H220" i="10"/>
  <c r="G220" i="10"/>
  <c r="F220" i="10"/>
  <c r="L219" i="10"/>
  <c r="K219" i="10"/>
  <c r="J219" i="10"/>
  <c r="I219" i="10"/>
  <c r="H219" i="10"/>
  <c r="G219" i="10"/>
  <c r="F219" i="10"/>
  <c r="S218" i="10"/>
  <c r="S230" i="10" s="1"/>
  <c r="R218" i="10"/>
  <c r="R230" i="10" s="1"/>
  <c r="E218" i="10"/>
  <c r="E230" i="10" s="1"/>
  <c r="L217" i="10"/>
  <c r="K217" i="10"/>
  <c r="J217" i="10"/>
  <c r="I217" i="10"/>
  <c r="H217" i="10"/>
  <c r="G217" i="10"/>
  <c r="F217" i="10"/>
  <c r="L216" i="10"/>
  <c r="K216" i="10"/>
  <c r="J216" i="10"/>
  <c r="I216" i="10"/>
  <c r="H216" i="10"/>
  <c r="G216" i="10"/>
  <c r="F216" i="10"/>
  <c r="L215" i="10"/>
  <c r="K215" i="10"/>
  <c r="J215" i="10"/>
  <c r="I215" i="10"/>
  <c r="H215" i="10"/>
  <c r="G215" i="10"/>
  <c r="F215" i="10"/>
  <c r="L214" i="10"/>
  <c r="K214" i="10"/>
  <c r="J214" i="10"/>
  <c r="I214" i="10"/>
  <c r="H214" i="10"/>
  <c r="G214" i="10"/>
  <c r="F214" i="10"/>
  <c r="L213" i="10"/>
  <c r="K213" i="10"/>
  <c r="J213" i="10"/>
  <c r="I213" i="10"/>
  <c r="H213" i="10"/>
  <c r="G213" i="10"/>
  <c r="F213" i="10"/>
  <c r="L212" i="10"/>
  <c r="K212" i="10"/>
  <c r="J212" i="10"/>
  <c r="I212" i="10"/>
  <c r="H212" i="10"/>
  <c r="G212" i="10"/>
  <c r="F212" i="10"/>
  <c r="L211" i="10"/>
  <c r="K211" i="10"/>
  <c r="J211" i="10"/>
  <c r="I211" i="10"/>
  <c r="H211" i="10"/>
  <c r="G211" i="10"/>
  <c r="F211" i="10"/>
  <c r="L210" i="10"/>
  <c r="K210" i="10"/>
  <c r="J210" i="10"/>
  <c r="I210" i="10"/>
  <c r="H210" i="10"/>
  <c r="G210" i="10"/>
  <c r="F210" i="10"/>
  <c r="L209" i="10"/>
  <c r="K209" i="10"/>
  <c r="J209" i="10"/>
  <c r="I209" i="10"/>
  <c r="H209" i="10"/>
  <c r="G209" i="10"/>
  <c r="F209" i="10"/>
  <c r="L208" i="10"/>
  <c r="K208" i="10"/>
  <c r="J208" i="10"/>
  <c r="I208" i="10"/>
  <c r="H208" i="10"/>
  <c r="G208" i="10"/>
  <c r="F208" i="10"/>
  <c r="L207" i="10"/>
  <c r="K207" i="10"/>
  <c r="J207" i="10"/>
  <c r="I207" i="10"/>
  <c r="H207" i="10"/>
  <c r="G207" i="10"/>
  <c r="F207" i="10"/>
  <c r="S206" i="10"/>
  <c r="R206" i="10"/>
  <c r="E206" i="10"/>
  <c r="S205" i="10"/>
  <c r="R205" i="10"/>
  <c r="E205" i="10"/>
  <c r="L204" i="10"/>
  <c r="K204" i="10"/>
  <c r="J204" i="10"/>
  <c r="I204" i="10"/>
  <c r="H204" i="10"/>
  <c r="G204" i="10"/>
  <c r="F204" i="10"/>
  <c r="L203" i="10"/>
  <c r="K203" i="10"/>
  <c r="J203" i="10"/>
  <c r="I203" i="10"/>
  <c r="H203" i="10"/>
  <c r="G203" i="10"/>
  <c r="F203" i="10"/>
  <c r="L202" i="10"/>
  <c r="K202" i="10"/>
  <c r="J202" i="10"/>
  <c r="I202" i="10"/>
  <c r="H202" i="10"/>
  <c r="G202" i="10"/>
  <c r="F202" i="10"/>
  <c r="L201" i="10"/>
  <c r="K201" i="10"/>
  <c r="J201" i="10"/>
  <c r="I201" i="10"/>
  <c r="H201" i="10"/>
  <c r="G201" i="10"/>
  <c r="F201" i="10"/>
  <c r="L200" i="10"/>
  <c r="K200" i="10"/>
  <c r="J200" i="10"/>
  <c r="I200" i="10"/>
  <c r="H200" i="10"/>
  <c r="G200" i="10"/>
  <c r="F200" i="10"/>
  <c r="L199" i="10"/>
  <c r="K199" i="10"/>
  <c r="J199" i="10"/>
  <c r="I199" i="10"/>
  <c r="H199" i="10"/>
  <c r="G199" i="10"/>
  <c r="F199" i="10"/>
  <c r="L198" i="10"/>
  <c r="K198" i="10"/>
  <c r="J198" i="10"/>
  <c r="I198" i="10"/>
  <c r="H198" i="10"/>
  <c r="G198" i="10"/>
  <c r="F198" i="10"/>
  <c r="L197" i="10"/>
  <c r="K197" i="10"/>
  <c r="J197" i="10"/>
  <c r="I197" i="10"/>
  <c r="H197" i="10"/>
  <c r="G197" i="10"/>
  <c r="F197" i="10"/>
  <c r="L196" i="10"/>
  <c r="K196" i="10"/>
  <c r="J196" i="10"/>
  <c r="I196" i="10"/>
  <c r="H196" i="10"/>
  <c r="G196" i="10"/>
  <c r="F196" i="10"/>
  <c r="S195" i="10"/>
  <c r="R195" i="10"/>
  <c r="E195" i="10"/>
  <c r="S194" i="10"/>
  <c r="R194" i="10"/>
  <c r="E194" i="10"/>
  <c r="L193" i="10"/>
  <c r="K193" i="10"/>
  <c r="J193" i="10"/>
  <c r="I193" i="10"/>
  <c r="H193" i="10"/>
  <c r="G193" i="10"/>
  <c r="F193" i="10"/>
  <c r="L192" i="10"/>
  <c r="K192" i="10"/>
  <c r="J192" i="10"/>
  <c r="I192" i="10"/>
  <c r="H192" i="10"/>
  <c r="G192" i="10"/>
  <c r="F192" i="10"/>
  <c r="L191" i="10"/>
  <c r="K191" i="10"/>
  <c r="J191" i="10"/>
  <c r="I191" i="10"/>
  <c r="H191" i="10"/>
  <c r="G191" i="10"/>
  <c r="F191" i="10"/>
  <c r="L190" i="10"/>
  <c r="K190" i="10"/>
  <c r="J190" i="10"/>
  <c r="I190" i="10"/>
  <c r="H190" i="10"/>
  <c r="G190" i="10"/>
  <c r="F190" i="10"/>
  <c r="S189" i="10"/>
  <c r="R189" i="10"/>
  <c r="E189" i="10"/>
  <c r="S188" i="10"/>
  <c r="R188" i="10"/>
  <c r="E188" i="10"/>
  <c r="L187" i="10"/>
  <c r="K187" i="10"/>
  <c r="J187" i="10"/>
  <c r="I187" i="10"/>
  <c r="H187" i="10"/>
  <c r="G187" i="10"/>
  <c r="F187" i="10"/>
  <c r="L186" i="10"/>
  <c r="K186" i="10"/>
  <c r="J186" i="10"/>
  <c r="I186" i="10"/>
  <c r="H186" i="10"/>
  <c r="G186" i="10"/>
  <c r="F186" i="10"/>
  <c r="L185" i="10"/>
  <c r="K185" i="10"/>
  <c r="J185" i="10"/>
  <c r="I185" i="10"/>
  <c r="H185" i="10"/>
  <c r="G185" i="10"/>
  <c r="F185" i="10"/>
  <c r="L184" i="10"/>
  <c r="K184" i="10"/>
  <c r="J184" i="10"/>
  <c r="I184" i="10"/>
  <c r="H184" i="10"/>
  <c r="G184" i="10"/>
  <c r="F184" i="10"/>
  <c r="L183" i="10"/>
  <c r="K183" i="10"/>
  <c r="J183" i="10"/>
  <c r="I183" i="10"/>
  <c r="H183" i="10"/>
  <c r="G183" i="10"/>
  <c r="F183" i="10"/>
  <c r="S181" i="10"/>
  <c r="R181" i="10"/>
  <c r="E181" i="10"/>
  <c r="L180" i="10"/>
  <c r="K180" i="10"/>
  <c r="J180" i="10"/>
  <c r="I180" i="10"/>
  <c r="H180" i="10"/>
  <c r="G180" i="10"/>
  <c r="F180" i="10"/>
  <c r="L179" i="10"/>
  <c r="K179" i="10"/>
  <c r="J179" i="10"/>
  <c r="I179" i="10"/>
  <c r="H179" i="10"/>
  <c r="G179" i="10"/>
  <c r="F179" i="10"/>
  <c r="L178" i="10"/>
  <c r="K178" i="10"/>
  <c r="J178" i="10"/>
  <c r="I178" i="10"/>
  <c r="H178" i="10"/>
  <c r="G178" i="10"/>
  <c r="F178" i="10"/>
  <c r="L177" i="10"/>
  <c r="K177" i="10"/>
  <c r="J177" i="10"/>
  <c r="I177" i="10"/>
  <c r="H177" i="10"/>
  <c r="G177" i="10"/>
  <c r="F177" i="10"/>
  <c r="S176" i="10"/>
  <c r="S182" i="10" s="1"/>
  <c r="R176" i="10"/>
  <c r="R182" i="10" s="1"/>
  <c r="E176" i="10"/>
  <c r="E182" i="10" s="1"/>
  <c r="L175" i="10"/>
  <c r="K175" i="10"/>
  <c r="J175" i="10"/>
  <c r="I175" i="10"/>
  <c r="H175" i="10"/>
  <c r="G175" i="10"/>
  <c r="F175" i="10"/>
  <c r="L174" i="10"/>
  <c r="K174" i="10"/>
  <c r="J174" i="10"/>
  <c r="I174" i="10"/>
  <c r="H174" i="10"/>
  <c r="G174" i="10"/>
  <c r="F174" i="10"/>
  <c r="L173" i="10"/>
  <c r="K173" i="10"/>
  <c r="J173" i="10"/>
  <c r="I173" i="10"/>
  <c r="H173" i="10"/>
  <c r="G173" i="10"/>
  <c r="F173" i="10"/>
  <c r="L172" i="10"/>
  <c r="K172" i="10"/>
  <c r="J172" i="10"/>
  <c r="I172" i="10"/>
  <c r="H172" i="10"/>
  <c r="G172" i="10"/>
  <c r="F172" i="10"/>
  <c r="L171" i="10"/>
  <c r="K171" i="10"/>
  <c r="J171" i="10"/>
  <c r="I171" i="10"/>
  <c r="H171" i="10"/>
  <c r="G171" i="10"/>
  <c r="F171" i="10"/>
  <c r="L170" i="10"/>
  <c r="K170" i="10"/>
  <c r="J170" i="10"/>
  <c r="I170" i="10"/>
  <c r="H170" i="10"/>
  <c r="G170" i="10"/>
  <c r="F170" i="10"/>
  <c r="L169" i="10"/>
  <c r="K169" i="10"/>
  <c r="J169" i="10"/>
  <c r="I169" i="10"/>
  <c r="H169" i="10"/>
  <c r="G169" i="10"/>
  <c r="F169" i="10"/>
  <c r="L168" i="10"/>
  <c r="K168" i="10"/>
  <c r="J168" i="10"/>
  <c r="I168" i="10"/>
  <c r="H168" i="10"/>
  <c r="G168" i="10"/>
  <c r="F168" i="10"/>
  <c r="S167" i="10"/>
  <c r="R167" i="10"/>
  <c r="E167" i="10"/>
  <c r="S166" i="10"/>
  <c r="R166" i="10"/>
  <c r="E166" i="10"/>
  <c r="L165" i="10"/>
  <c r="K165" i="10"/>
  <c r="J165" i="10"/>
  <c r="I165" i="10"/>
  <c r="H165" i="10"/>
  <c r="G165" i="10"/>
  <c r="F165" i="10"/>
  <c r="L164" i="10"/>
  <c r="K164" i="10"/>
  <c r="J164" i="10"/>
  <c r="I164" i="10"/>
  <c r="H164" i="10"/>
  <c r="G164" i="10"/>
  <c r="F164" i="10"/>
  <c r="L163" i="10"/>
  <c r="K163" i="10"/>
  <c r="J163" i="10"/>
  <c r="I163" i="10"/>
  <c r="H163" i="10"/>
  <c r="G163" i="10"/>
  <c r="F163" i="10"/>
  <c r="L162" i="10"/>
  <c r="K162" i="10"/>
  <c r="J162" i="10"/>
  <c r="I162" i="10"/>
  <c r="H162" i="10"/>
  <c r="G162" i="10"/>
  <c r="F162" i="10"/>
  <c r="L161" i="10"/>
  <c r="K161" i="10"/>
  <c r="J161" i="10"/>
  <c r="I161" i="10"/>
  <c r="H161" i="10"/>
  <c r="G161" i="10"/>
  <c r="F161" i="10"/>
  <c r="L160" i="10"/>
  <c r="K160" i="10"/>
  <c r="J160" i="10"/>
  <c r="I160" i="10"/>
  <c r="H160" i="10"/>
  <c r="G160" i="10"/>
  <c r="F160" i="10"/>
  <c r="L159" i="10"/>
  <c r="K159" i="10"/>
  <c r="J159" i="10"/>
  <c r="I159" i="10"/>
  <c r="H159" i="10"/>
  <c r="G159" i="10"/>
  <c r="F159" i="10"/>
  <c r="S158" i="10"/>
  <c r="R158" i="10"/>
  <c r="E158" i="10"/>
  <c r="S157" i="10"/>
  <c r="R157" i="10"/>
  <c r="E157" i="10"/>
  <c r="L156" i="10"/>
  <c r="K156" i="10"/>
  <c r="J156" i="10"/>
  <c r="I156" i="10"/>
  <c r="H156" i="10"/>
  <c r="G156" i="10"/>
  <c r="F156" i="10"/>
  <c r="L155" i="10"/>
  <c r="K155" i="10"/>
  <c r="J155" i="10"/>
  <c r="I155" i="10"/>
  <c r="H155" i="10"/>
  <c r="G155" i="10"/>
  <c r="F155" i="10"/>
  <c r="L154" i="10"/>
  <c r="K154" i="10"/>
  <c r="J154" i="10"/>
  <c r="I154" i="10"/>
  <c r="H154" i="10"/>
  <c r="G154" i="10"/>
  <c r="F154" i="10"/>
  <c r="L153" i="10"/>
  <c r="K153" i="10"/>
  <c r="J153" i="10"/>
  <c r="I153" i="10"/>
  <c r="H153" i="10"/>
  <c r="G153" i="10"/>
  <c r="F153" i="10"/>
  <c r="S152" i="10"/>
  <c r="R152" i="10"/>
  <c r="E152" i="10"/>
  <c r="S151" i="10"/>
  <c r="R151" i="10"/>
  <c r="E151" i="10"/>
  <c r="L150" i="10"/>
  <c r="K150" i="10"/>
  <c r="J150" i="10"/>
  <c r="I150" i="10"/>
  <c r="H150" i="10"/>
  <c r="G150" i="10"/>
  <c r="F150" i="10"/>
  <c r="L149" i="10"/>
  <c r="K149" i="10"/>
  <c r="J149" i="10"/>
  <c r="I149" i="10"/>
  <c r="H149" i="10"/>
  <c r="G149" i="10"/>
  <c r="F149" i="10"/>
  <c r="L148" i="10"/>
  <c r="K148" i="10"/>
  <c r="J148" i="10"/>
  <c r="I148" i="10"/>
  <c r="H148" i="10"/>
  <c r="G148" i="10"/>
  <c r="F148" i="10"/>
  <c r="L147" i="10"/>
  <c r="K147" i="10"/>
  <c r="J147" i="10"/>
  <c r="I147" i="10"/>
  <c r="H147" i="10"/>
  <c r="G147" i="10"/>
  <c r="F147" i="10"/>
  <c r="S145" i="10"/>
  <c r="R145" i="10"/>
  <c r="E145" i="10"/>
  <c r="L144" i="10"/>
  <c r="K144" i="10"/>
  <c r="J144" i="10"/>
  <c r="I144" i="10"/>
  <c r="H144" i="10"/>
  <c r="G144" i="10"/>
  <c r="F144" i="10"/>
  <c r="L143" i="10"/>
  <c r="L145" i="10" s="1"/>
  <c r="K143" i="10"/>
  <c r="J143" i="10"/>
  <c r="I143" i="10"/>
  <c r="H143" i="10"/>
  <c r="H145" i="10" s="1"/>
  <c r="G143" i="10"/>
  <c r="F143" i="10"/>
  <c r="S142" i="10"/>
  <c r="S146" i="10" s="1"/>
  <c r="R142" i="10"/>
  <c r="E142" i="10"/>
  <c r="L141" i="10"/>
  <c r="K141" i="10"/>
  <c r="J141" i="10"/>
  <c r="I141" i="10"/>
  <c r="H141" i="10"/>
  <c r="G141" i="10"/>
  <c r="F141" i="10"/>
  <c r="L140" i="10"/>
  <c r="K140" i="10"/>
  <c r="J140" i="10"/>
  <c r="I140" i="10"/>
  <c r="H140" i="10"/>
  <c r="G140" i="10"/>
  <c r="F140" i="10"/>
  <c r="L139" i="10"/>
  <c r="K139" i="10"/>
  <c r="J139" i="10"/>
  <c r="I139" i="10"/>
  <c r="H139" i="10"/>
  <c r="G139" i="10"/>
  <c r="F139" i="10"/>
  <c r="L138" i="10"/>
  <c r="K138" i="10"/>
  <c r="J138" i="10"/>
  <c r="I138" i="10"/>
  <c r="H138" i="10"/>
  <c r="G138" i="10"/>
  <c r="F138" i="10"/>
  <c r="L137" i="10"/>
  <c r="K137" i="10"/>
  <c r="J137" i="10"/>
  <c r="I137" i="10"/>
  <c r="H137" i="10"/>
  <c r="G137" i="10"/>
  <c r="F137" i="10"/>
  <c r="S134" i="10"/>
  <c r="R134" i="10"/>
  <c r="E134" i="10"/>
  <c r="L133" i="10"/>
  <c r="K133" i="10"/>
  <c r="J133" i="10"/>
  <c r="I133" i="10"/>
  <c r="H133" i="10"/>
  <c r="G133" i="10"/>
  <c r="F133" i="10"/>
  <c r="L132" i="10"/>
  <c r="K132" i="10"/>
  <c r="J132" i="10"/>
  <c r="I132" i="10"/>
  <c r="H132" i="10"/>
  <c r="G132" i="10"/>
  <c r="F132" i="10"/>
  <c r="L131" i="10"/>
  <c r="K131" i="10"/>
  <c r="J131" i="10"/>
  <c r="I131" i="10"/>
  <c r="H131" i="10"/>
  <c r="G131" i="10"/>
  <c r="F131" i="10"/>
  <c r="L130" i="10"/>
  <c r="K130" i="10"/>
  <c r="J130" i="10"/>
  <c r="I130" i="10"/>
  <c r="H130" i="10"/>
  <c r="G130" i="10"/>
  <c r="F130" i="10"/>
  <c r="L129" i="10"/>
  <c r="K129" i="10"/>
  <c r="J129" i="10"/>
  <c r="I129" i="10"/>
  <c r="H129" i="10"/>
  <c r="G129" i="10"/>
  <c r="F129" i="10"/>
  <c r="S128" i="10"/>
  <c r="S135" i="10" s="1"/>
  <c r="R128" i="10"/>
  <c r="R135" i="10" s="1"/>
  <c r="E128" i="10"/>
  <c r="E135" i="10" s="1"/>
  <c r="L127" i="10"/>
  <c r="K127" i="10"/>
  <c r="J127" i="10"/>
  <c r="I127" i="10"/>
  <c r="H127" i="10"/>
  <c r="G127" i="10"/>
  <c r="F127" i="10"/>
  <c r="L126" i="10"/>
  <c r="K126" i="10"/>
  <c r="J126" i="10"/>
  <c r="I126" i="10"/>
  <c r="H126" i="10"/>
  <c r="G126" i="10"/>
  <c r="F126" i="10"/>
  <c r="L125" i="10"/>
  <c r="K125" i="10"/>
  <c r="J125" i="10"/>
  <c r="I125" i="10"/>
  <c r="H125" i="10"/>
  <c r="G125" i="10"/>
  <c r="F125" i="10"/>
  <c r="L124" i="10"/>
  <c r="K124" i="10"/>
  <c r="J124" i="10"/>
  <c r="I124" i="10"/>
  <c r="H124" i="10"/>
  <c r="G124" i="10"/>
  <c r="F124" i="10"/>
  <c r="L123" i="10"/>
  <c r="K123" i="10"/>
  <c r="J123" i="10"/>
  <c r="I123" i="10"/>
  <c r="H123" i="10"/>
  <c r="G123" i="10"/>
  <c r="F123" i="10"/>
  <c r="L122" i="10"/>
  <c r="K122" i="10"/>
  <c r="J122" i="10"/>
  <c r="I122" i="10"/>
  <c r="H122" i="10"/>
  <c r="G122" i="10"/>
  <c r="F122" i="10"/>
  <c r="L121" i="10"/>
  <c r="K121" i="10"/>
  <c r="J121" i="10"/>
  <c r="I121" i="10"/>
  <c r="H121" i="10"/>
  <c r="G121" i="10"/>
  <c r="F121" i="10"/>
  <c r="L120" i="10"/>
  <c r="K120" i="10"/>
  <c r="J120" i="10"/>
  <c r="I120" i="10"/>
  <c r="H120" i="10"/>
  <c r="G120" i="10"/>
  <c r="F120" i="10"/>
  <c r="S119" i="10"/>
  <c r="R119" i="10"/>
  <c r="E119" i="10"/>
  <c r="S118" i="10"/>
  <c r="R118" i="10"/>
  <c r="E118" i="10"/>
  <c r="L117" i="10"/>
  <c r="K117" i="10"/>
  <c r="J117" i="10"/>
  <c r="I117" i="10"/>
  <c r="H117" i="10"/>
  <c r="G117" i="10"/>
  <c r="F117" i="10"/>
  <c r="L116" i="10"/>
  <c r="K116" i="10"/>
  <c r="J116" i="10"/>
  <c r="I116" i="10"/>
  <c r="H116" i="10"/>
  <c r="G116" i="10"/>
  <c r="F116" i="10"/>
  <c r="L115" i="10"/>
  <c r="K115" i="10"/>
  <c r="J115" i="10"/>
  <c r="I115" i="10"/>
  <c r="H115" i="10"/>
  <c r="G115" i="10"/>
  <c r="F115" i="10"/>
  <c r="L114" i="10"/>
  <c r="K114" i="10"/>
  <c r="J114" i="10"/>
  <c r="I114" i="10"/>
  <c r="H114" i="10"/>
  <c r="G114" i="10"/>
  <c r="F114" i="10"/>
  <c r="L113" i="10"/>
  <c r="K113" i="10"/>
  <c r="J113" i="10"/>
  <c r="I113" i="10"/>
  <c r="H113" i="10"/>
  <c r="G113" i="10"/>
  <c r="F113" i="10"/>
  <c r="S112" i="10"/>
  <c r="R112" i="10"/>
  <c r="E112" i="10"/>
  <c r="S111" i="10"/>
  <c r="R111" i="10"/>
  <c r="E111" i="10"/>
  <c r="L110" i="10"/>
  <c r="K110" i="10"/>
  <c r="J110" i="10"/>
  <c r="I110" i="10"/>
  <c r="H110" i="10"/>
  <c r="G110" i="10"/>
  <c r="F110" i="10"/>
  <c r="L109" i="10"/>
  <c r="K109" i="10"/>
  <c r="J109" i="10"/>
  <c r="I109" i="10"/>
  <c r="H109" i="10"/>
  <c r="G109" i="10"/>
  <c r="F109" i="10"/>
  <c r="L108" i="10"/>
  <c r="K108" i="10"/>
  <c r="J108" i="10"/>
  <c r="I108" i="10"/>
  <c r="H108" i="10"/>
  <c r="G108" i="10"/>
  <c r="F108" i="10"/>
  <c r="L107" i="10"/>
  <c r="K107" i="10"/>
  <c r="J107" i="10"/>
  <c r="I107" i="10"/>
  <c r="H107" i="10"/>
  <c r="G107" i="10"/>
  <c r="F107" i="10"/>
  <c r="S105" i="10"/>
  <c r="R105" i="10"/>
  <c r="E105" i="10"/>
  <c r="L104" i="10"/>
  <c r="K104" i="10"/>
  <c r="J104" i="10"/>
  <c r="I104" i="10"/>
  <c r="H104" i="10"/>
  <c r="G104" i="10"/>
  <c r="F104" i="10"/>
  <c r="L103" i="10"/>
  <c r="K103" i="10"/>
  <c r="J103" i="10"/>
  <c r="I103" i="10"/>
  <c r="H103" i="10"/>
  <c r="G103" i="10"/>
  <c r="F103" i="10"/>
  <c r="L102" i="10"/>
  <c r="K102" i="10"/>
  <c r="J102" i="10"/>
  <c r="I102" i="10"/>
  <c r="H102" i="10"/>
  <c r="G102" i="10"/>
  <c r="F102" i="10"/>
  <c r="L101" i="10"/>
  <c r="K101" i="10"/>
  <c r="J101" i="10"/>
  <c r="I101" i="10"/>
  <c r="H101" i="10"/>
  <c r="G101" i="10"/>
  <c r="F101" i="10"/>
  <c r="S100" i="10"/>
  <c r="S106" i="10" s="1"/>
  <c r="R100" i="10"/>
  <c r="R106" i="10" s="1"/>
  <c r="E100" i="10"/>
  <c r="E106" i="10" s="1"/>
  <c r="L99" i="10"/>
  <c r="K99" i="10"/>
  <c r="J99" i="10"/>
  <c r="I99" i="10"/>
  <c r="H99" i="10"/>
  <c r="G99" i="10"/>
  <c r="F99" i="10"/>
  <c r="L98" i="10"/>
  <c r="K98" i="10"/>
  <c r="J98" i="10"/>
  <c r="I98" i="10"/>
  <c r="H98" i="10"/>
  <c r="G98" i="10"/>
  <c r="F98" i="10"/>
  <c r="L97" i="10"/>
  <c r="K97" i="10"/>
  <c r="J97" i="10"/>
  <c r="I97" i="10"/>
  <c r="H97" i="10"/>
  <c r="G97" i="10"/>
  <c r="F97" i="10"/>
  <c r="L96" i="10"/>
  <c r="K96" i="10"/>
  <c r="J96" i="10"/>
  <c r="I96" i="10"/>
  <c r="H96" i="10"/>
  <c r="G96" i="10"/>
  <c r="F96" i="10"/>
  <c r="L95" i="10"/>
  <c r="K95" i="10"/>
  <c r="J95" i="10"/>
  <c r="I95" i="10"/>
  <c r="H95" i="10"/>
  <c r="G95" i="10"/>
  <c r="F95" i="10"/>
  <c r="L94" i="10"/>
  <c r="K94" i="10"/>
  <c r="J94" i="10"/>
  <c r="I94" i="10"/>
  <c r="H94" i="10"/>
  <c r="G94" i="10"/>
  <c r="F94" i="10"/>
  <c r="L93" i="10"/>
  <c r="K93" i="10"/>
  <c r="J93" i="10"/>
  <c r="I93" i="10"/>
  <c r="H93" i="10"/>
  <c r="G93" i="10"/>
  <c r="F93" i="10"/>
  <c r="L92" i="10"/>
  <c r="K92" i="10"/>
  <c r="J92" i="10"/>
  <c r="I92" i="10"/>
  <c r="H92" i="10"/>
  <c r="G92" i="10"/>
  <c r="F92" i="10"/>
  <c r="L91" i="10"/>
  <c r="K91" i="10"/>
  <c r="J91" i="10"/>
  <c r="I91" i="10"/>
  <c r="H91" i="10"/>
  <c r="G91" i="10"/>
  <c r="F91" i="10"/>
  <c r="L90" i="10"/>
  <c r="K90" i="10"/>
  <c r="J90" i="10"/>
  <c r="I90" i="10"/>
  <c r="H90" i="10"/>
  <c r="G90" i="10"/>
  <c r="F90" i="10"/>
  <c r="S89" i="10"/>
  <c r="R89" i="10"/>
  <c r="E89" i="10"/>
  <c r="S88" i="10"/>
  <c r="R88" i="10"/>
  <c r="E88" i="10"/>
  <c r="L87" i="10"/>
  <c r="K87" i="10"/>
  <c r="J87" i="10"/>
  <c r="I87" i="10"/>
  <c r="H87" i="10"/>
  <c r="G87" i="10"/>
  <c r="F87" i="10"/>
  <c r="L86" i="10"/>
  <c r="K86" i="10"/>
  <c r="J86" i="10"/>
  <c r="I86" i="10"/>
  <c r="H86" i="10"/>
  <c r="G86" i="10"/>
  <c r="F86" i="10"/>
  <c r="L85" i="10"/>
  <c r="K85" i="10"/>
  <c r="J85" i="10"/>
  <c r="I85" i="10"/>
  <c r="H85" i="10"/>
  <c r="G85" i="10"/>
  <c r="F85" i="10"/>
  <c r="L84" i="10"/>
  <c r="K84" i="10"/>
  <c r="J84" i="10"/>
  <c r="I84" i="10"/>
  <c r="H84" i="10"/>
  <c r="G84" i="10"/>
  <c r="F84" i="10"/>
  <c r="L83" i="10"/>
  <c r="K83" i="10"/>
  <c r="J83" i="10"/>
  <c r="I83" i="10"/>
  <c r="H83" i="10"/>
  <c r="G83" i="10"/>
  <c r="F83" i="10"/>
  <c r="L82" i="10"/>
  <c r="K82" i="10"/>
  <c r="J82" i="10"/>
  <c r="I82" i="10"/>
  <c r="H82" i="10"/>
  <c r="G82" i="10"/>
  <c r="F82" i="10"/>
  <c r="L81" i="10"/>
  <c r="K81" i="10"/>
  <c r="J81" i="10"/>
  <c r="I81" i="10"/>
  <c r="H81" i="10"/>
  <c r="G81" i="10"/>
  <c r="F81" i="10"/>
  <c r="S78" i="10"/>
  <c r="R78" i="10"/>
  <c r="E78" i="10"/>
  <c r="L77" i="10"/>
  <c r="L78" i="10" s="1"/>
  <c r="K77" i="10"/>
  <c r="K78" i="10" s="1"/>
  <c r="J77" i="10"/>
  <c r="J78" i="10" s="1"/>
  <c r="I77" i="10"/>
  <c r="I78" i="10" s="1"/>
  <c r="H77" i="10"/>
  <c r="H78" i="10" s="1"/>
  <c r="G77" i="10"/>
  <c r="F77" i="10"/>
  <c r="S76" i="10"/>
  <c r="S79" i="10" s="1"/>
  <c r="R76" i="10"/>
  <c r="R79" i="10" s="1"/>
  <c r="E76" i="10"/>
  <c r="E79" i="10" s="1"/>
  <c r="L75" i="10"/>
  <c r="K75" i="10"/>
  <c r="J75" i="10"/>
  <c r="I75" i="10"/>
  <c r="H75" i="10"/>
  <c r="G75" i="10"/>
  <c r="F75" i="10"/>
  <c r="L74" i="10"/>
  <c r="K74" i="10"/>
  <c r="J74" i="10"/>
  <c r="I74" i="10"/>
  <c r="H74" i="10"/>
  <c r="G74" i="10"/>
  <c r="F74" i="10"/>
  <c r="L73" i="10"/>
  <c r="K73" i="10"/>
  <c r="J73" i="10"/>
  <c r="I73" i="10"/>
  <c r="H73" i="10"/>
  <c r="G73" i="10"/>
  <c r="F73" i="10"/>
  <c r="L72" i="10"/>
  <c r="K72" i="10"/>
  <c r="J72" i="10"/>
  <c r="I72" i="10"/>
  <c r="H72" i="10"/>
  <c r="G72" i="10"/>
  <c r="F72" i="10"/>
  <c r="S70" i="10"/>
  <c r="R70" i="10"/>
  <c r="E70" i="10"/>
  <c r="L69" i="10"/>
  <c r="K69" i="10"/>
  <c r="J69" i="10"/>
  <c r="I69" i="10"/>
  <c r="H69" i="10"/>
  <c r="G69" i="10"/>
  <c r="F69" i="10"/>
  <c r="L68" i="10"/>
  <c r="K68" i="10"/>
  <c r="J68" i="10"/>
  <c r="I68" i="10"/>
  <c r="H68" i="10"/>
  <c r="G68" i="10"/>
  <c r="F68" i="10"/>
  <c r="L67" i="10"/>
  <c r="K67" i="10"/>
  <c r="J67" i="10"/>
  <c r="I67" i="10"/>
  <c r="H67" i="10"/>
  <c r="G67" i="10"/>
  <c r="F67" i="10"/>
  <c r="L66" i="10"/>
  <c r="K66" i="10"/>
  <c r="J66" i="10"/>
  <c r="I66" i="10"/>
  <c r="H66" i="10"/>
  <c r="G66" i="10"/>
  <c r="F66" i="10"/>
  <c r="S65" i="10"/>
  <c r="R65" i="10"/>
  <c r="E65" i="10"/>
  <c r="L64" i="10"/>
  <c r="K64" i="10"/>
  <c r="J64" i="10"/>
  <c r="I64" i="10"/>
  <c r="H64" i="10"/>
  <c r="G64" i="10"/>
  <c r="F64" i="10"/>
  <c r="L63" i="10"/>
  <c r="K63" i="10"/>
  <c r="J63" i="10"/>
  <c r="I63" i="10"/>
  <c r="H63" i="10"/>
  <c r="G63" i="10"/>
  <c r="F63" i="10"/>
  <c r="L62" i="10"/>
  <c r="K62" i="10"/>
  <c r="J62" i="10"/>
  <c r="I62" i="10"/>
  <c r="H62" i="10"/>
  <c r="G62" i="10"/>
  <c r="F62" i="10"/>
  <c r="L61" i="10"/>
  <c r="K61" i="10"/>
  <c r="J61" i="10"/>
  <c r="I61" i="10"/>
  <c r="H61" i="10"/>
  <c r="G61" i="10"/>
  <c r="F61" i="10"/>
  <c r="L60" i="10"/>
  <c r="K60" i="10"/>
  <c r="J60" i="10"/>
  <c r="I60" i="10"/>
  <c r="H60" i="10"/>
  <c r="G60" i="10"/>
  <c r="F60" i="10"/>
  <c r="L59" i="10"/>
  <c r="K59" i="10"/>
  <c r="J59" i="10"/>
  <c r="I59" i="10"/>
  <c r="H59" i="10"/>
  <c r="G59" i="10"/>
  <c r="F59" i="10"/>
  <c r="L58" i="10"/>
  <c r="K58" i="10"/>
  <c r="J58" i="10"/>
  <c r="I58" i="10"/>
  <c r="H58" i="10"/>
  <c r="G58" i="10"/>
  <c r="F58" i="10"/>
  <c r="L57" i="10"/>
  <c r="K57" i="10"/>
  <c r="J57" i="10"/>
  <c r="I57" i="10"/>
  <c r="H57" i="10"/>
  <c r="G57" i="10"/>
  <c r="F57" i="10"/>
  <c r="S56" i="10"/>
  <c r="S71" i="10" s="1"/>
  <c r="R56" i="10"/>
  <c r="E56" i="10"/>
  <c r="L55" i="10"/>
  <c r="K55" i="10"/>
  <c r="J55" i="10"/>
  <c r="I55" i="10"/>
  <c r="H55" i="10"/>
  <c r="G55" i="10"/>
  <c r="F55" i="10"/>
  <c r="L54" i="10"/>
  <c r="K54" i="10"/>
  <c r="J54" i="10"/>
  <c r="I54" i="10"/>
  <c r="H54" i="10"/>
  <c r="G54" i="10"/>
  <c r="F54" i="10"/>
  <c r="L53" i="10"/>
  <c r="K53" i="10"/>
  <c r="J53" i="10"/>
  <c r="I53" i="10"/>
  <c r="H53" i="10"/>
  <c r="G53" i="10"/>
  <c r="F53" i="10"/>
  <c r="L52" i="10"/>
  <c r="K52" i="10"/>
  <c r="J52" i="10"/>
  <c r="I52" i="10"/>
  <c r="H52" i="10"/>
  <c r="G52" i="10"/>
  <c r="F52" i="10"/>
  <c r="L51" i="10"/>
  <c r="K51" i="10"/>
  <c r="J51" i="10"/>
  <c r="I51" i="10"/>
  <c r="H51" i="10"/>
  <c r="G51" i="10"/>
  <c r="F51" i="10"/>
  <c r="S50" i="10"/>
  <c r="R50" i="10"/>
  <c r="E50" i="10"/>
  <c r="S49" i="10"/>
  <c r="R49" i="10"/>
  <c r="E49" i="10"/>
  <c r="L48" i="10"/>
  <c r="K48" i="10"/>
  <c r="J48" i="10"/>
  <c r="I48" i="10"/>
  <c r="H48" i="10"/>
  <c r="G48" i="10"/>
  <c r="F48" i="10"/>
  <c r="L47" i="10"/>
  <c r="K47" i="10"/>
  <c r="J47" i="10"/>
  <c r="I47" i="10"/>
  <c r="H47" i="10"/>
  <c r="G47" i="10"/>
  <c r="F47" i="10"/>
  <c r="L46" i="10"/>
  <c r="K46" i="10"/>
  <c r="J46" i="10"/>
  <c r="I46" i="10"/>
  <c r="H46" i="10"/>
  <c r="G46" i="10"/>
  <c r="F46" i="10"/>
  <c r="L45" i="10"/>
  <c r="K45" i="10"/>
  <c r="J45" i="10"/>
  <c r="I45" i="10"/>
  <c r="H45" i="10"/>
  <c r="G45" i="10"/>
  <c r="F45" i="10"/>
  <c r="L44" i="10"/>
  <c r="K44" i="10"/>
  <c r="J44" i="10"/>
  <c r="I44" i="10"/>
  <c r="H44" i="10"/>
  <c r="G44" i="10"/>
  <c r="F44" i="10"/>
  <c r="L43" i="10"/>
  <c r="K43" i="10"/>
  <c r="J43" i="10"/>
  <c r="I43" i="10"/>
  <c r="H43" i="10"/>
  <c r="G43" i="10"/>
  <c r="F43" i="10"/>
  <c r="L42" i="10"/>
  <c r="K42" i="10"/>
  <c r="J42" i="10"/>
  <c r="I42" i="10"/>
  <c r="H42" i="10"/>
  <c r="G42" i="10"/>
  <c r="F42" i="10"/>
  <c r="L41" i="10"/>
  <c r="K41" i="10"/>
  <c r="J41" i="10"/>
  <c r="I41" i="10"/>
  <c r="H41" i="10"/>
  <c r="G41" i="10"/>
  <c r="F41" i="10"/>
  <c r="L40" i="10"/>
  <c r="K40" i="10"/>
  <c r="J40" i="10"/>
  <c r="I40" i="10"/>
  <c r="H40" i="10"/>
  <c r="G40" i="10"/>
  <c r="F40" i="10"/>
  <c r="L39" i="10"/>
  <c r="K39" i="10"/>
  <c r="J39" i="10"/>
  <c r="I39" i="10"/>
  <c r="H39" i="10"/>
  <c r="G39" i="10"/>
  <c r="F39" i="10"/>
  <c r="S37" i="10"/>
  <c r="R37" i="10"/>
  <c r="E37" i="10"/>
  <c r="L36" i="10"/>
  <c r="L37" i="10" s="1"/>
  <c r="K36" i="10"/>
  <c r="K37" i="10" s="1"/>
  <c r="J36" i="10"/>
  <c r="J37" i="10" s="1"/>
  <c r="I36" i="10"/>
  <c r="I37" i="10" s="1"/>
  <c r="H36" i="10"/>
  <c r="H37" i="10" s="1"/>
  <c r="G36" i="10"/>
  <c r="F36" i="10"/>
  <c r="S35" i="10"/>
  <c r="S38" i="10" s="1"/>
  <c r="R35" i="10"/>
  <c r="R38" i="10" s="1"/>
  <c r="E35" i="10"/>
  <c r="E38" i="10" s="1"/>
  <c r="L34" i="10"/>
  <c r="K34" i="10"/>
  <c r="J34" i="10"/>
  <c r="I34" i="10"/>
  <c r="H34" i="10"/>
  <c r="G34" i="10"/>
  <c r="F34" i="10"/>
  <c r="L33" i="10"/>
  <c r="K33" i="10"/>
  <c r="J33" i="10"/>
  <c r="I33" i="10"/>
  <c r="H33" i="10"/>
  <c r="G33" i="10"/>
  <c r="F33" i="10"/>
  <c r="L32" i="10"/>
  <c r="K32" i="10"/>
  <c r="J32" i="10"/>
  <c r="I32" i="10"/>
  <c r="H32" i="10"/>
  <c r="G32" i="10"/>
  <c r="F32" i="10"/>
  <c r="L31" i="10"/>
  <c r="K31" i="10"/>
  <c r="J31" i="10"/>
  <c r="I31" i="10"/>
  <c r="H31" i="10"/>
  <c r="G31" i="10"/>
  <c r="F31" i="10"/>
  <c r="L30" i="10"/>
  <c r="K30" i="10"/>
  <c r="J30" i="10"/>
  <c r="I30" i="10"/>
  <c r="H30" i="10"/>
  <c r="G30" i="10"/>
  <c r="F30" i="10"/>
  <c r="L29" i="10"/>
  <c r="K29" i="10"/>
  <c r="J29" i="10"/>
  <c r="I29" i="10"/>
  <c r="H29" i="10"/>
  <c r="G29" i="10"/>
  <c r="F29" i="10"/>
  <c r="S27" i="10"/>
  <c r="R27" i="10"/>
  <c r="E27" i="10"/>
  <c r="L26" i="10"/>
  <c r="K26" i="10"/>
  <c r="J26" i="10"/>
  <c r="I26" i="10"/>
  <c r="H26" i="10"/>
  <c r="G26" i="10"/>
  <c r="F26" i="10"/>
  <c r="L25" i="10"/>
  <c r="K25" i="10"/>
  <c r="J25" i="10"/>
  <c r="J27" i="10" s="1"/>
  <c r="I25" i="10"/>
  <c r="H25" i="10"/>
  <c r="G25" i="10"/>
  <c r="F25" i="10"/>
  <c r="S24" i="10"/>
  <c r="S28" i="10" s="1"/>
  <c r="R24" i="10"/>
  <c r="R28" i="10" s="1"/>
  <c r="E24" i="10"/>
  <c r="E28" i="10" s="1"/>
  <c r="L23" i="10"/>
  <c r="K23" i="10"/>
  <c r="J23" i="10"/>
  <c r="I23" i="10"/>
  <c r="H23" i="10"/>
  <c r="G23" i="10"/>
  <c r="F23" i="10"/>
  <c r="L22" i="10"/>
  <c r="K22" i="10"/>
  <c r="J22" i="10"/>
  <c r="I22" i="10"/>
  <c r="H22" i="10"/>
  <c r="G22" i="10"/>
  <c r="F22" i="10"/>
  <c r="L21" i="10"/>
  <c r="K21" i="10"/>
  <c r="J21" i="10"/>
  <c r="I21" i="10"/>
  <c r="H21" i="10"/>
  <c r="G21" i="10"/>
  <c r="F21" i="10"/>
  <c r="L20" i="10"/>
  <c r="K20" i="10"/>
  <c r="J20" i="10"/>
  <c r="I20" i="10"/>
  <c r="H20" i="10"/>
  <c r="G20" i="10"/>
  <c r="F20" i="10"/>
  <c r="L19" i="10"/>
  <c r="K19" i="10"/>
  <c r="J19" i="10"/>
  <c r="I19" i="10"/>
  <c r="H19" i="10"/>
  <c r="G19" i="10"/>
  <c r="F19" i="10"/>
  <c r="L18" i="10"/>
  <c r="K18" i="10"/>
  <c r="J18" i="10"/>
  <c r="I18" i="10"/>
  <c r="H18" i="10"/>
  <c r="G18" i="10"/>
  <c r="F18" i="10"/>
  <c r="S16" i="10"/>
  <c r="R16" i="10"/>
  <c r="E16" i="10"/>
  <c r="L15" i="10"/>
  <c r="L16" i="10" s="1"/>
  <c r="K15" i="10"/>
  <c r="K16" i="10" s="1"/>
  <c r="J15" i="10"/>
  <c r="J16" i="10" s="1"/>
  <c r="I15" i="10"/>
  <c r="I16" i="10" s="1"/>
  <c r="H15" i="10"/>
  <c r="H16" i="10" s="1"/>
  <c r="G15" i="10"/>
  <c r="F15" i="10"/>
  <c r="S14" i="10"/>
  <c r="R14" i="10"/>
  <c r="R17" i="10" s="1"/>
  <c r="E14" i="10"/>
  <c r="L13" i="10"/>
  <c r="K13" i="10"/>
  <c r="J13" i="10"/>
  <c r="I13" i="10"/>
  <c r="H13" i="10"/>
  <c r="G13" i="10"/>
  <c r="F13" i="10"/>
  <c r="L12" i="10"/>
  <c r="K12" i="10"/>
  <c r="J12" i="10"/>
  <c r="I12" i="10"/>
  <c r="H12" i="10"/>
  <c r="G12" i="10"/>
  <c r="F12" i="10"/>
  <c r="L11" i="10"/>
  <c r="K11" i="10"/>
  <c r="J11" i="10"/>
  <c r="I11" i="10"/>
  <c r="H11" i="10"/>
  <c r="G11" i="10"/>
  <c r="F11" i="10"/>
  <c r="L10" i="10"/>
  <c r="K10" i="10"/>
  <c r="J10" i="10"/>
  <c r="I10" i="10"/>
  <c r="H10" i="10"/>
  <c r="G10" i="10"/>
  <c r="F10" i="10"/>
  <c r="L9" i="10"/>
  <c r="K9" i="10"/>
  <c r="J9" i="10"/>
  <c r="I9" i="10"/>
  <c r="H9" i="10"/>
  <c r="G9" i="10"/>
  <c r="F9" i="10"/>
  <c r="L8" i="10"/>
  <c r="K8" i="10"/>
  <c r="J8" i="10"/>
  <c r="I8" i="10"/>
  <c r="H8" i="10"/>
  <c r="G8" i="10"/>
  <c r="F8" i="10"/>
  <c r="L7" i="10"/>
  <c r="K7" i="10"/>
  <c r="J7" i="10"/>
  <c r="I7" i="10"/>
  <c r="H7" i="10"/>
  <c r="G7" i="10"/>
  <c r="F7" i="10"/>
  <c r="L6" i="10"/>
  <c r="K6" i="10"/>
  <c r="J6" i="10"/>
  <c r="I6" i="10"/>
  <c r="H6" i="10"/>
  <c r="G6" i="10"/>
  <c r="F6" i="10"/>
  <c r="L5" i="10"/>
  <c r="K5" i="10"/>
  <c r="J5" i="10"/>
  <c r="I5" i="10"/>
  <c r="I14" i="10" s="1"/>
  <c r="H5" i="10"/>
  <c r="G5" i="10"/>
  <c r="F5" i="10"/>
  <c r="B2" i="10"/>
  <c r="Q26" i="4" l="1"/>
  <c r="Q33" i="4" s="1"/>
  <c r="H102" i="16"/>
  <c r="H275" i="16"/>
  <c r="L150" i="16"/>
  <c r="I275" i="16"/>
  <c r="H150" i="16"/>
  <c r="K102" i="16"/>
  <c r="J275" i="16"/>
  <c r="I102" i="16"/>
  <c r="I276" i="16" s="1"/>
  <c r="E281" i="16" s="1"/>
  <c r="L275" i="16"/>
  <c r="K198" i="16"/>
  <c r="K275" i="16" s="1"/>
  <c r="L18" i="16"/>
  <c r="L102" i="16" s="1"/>
  <c r="K120" i="16"/>
  <c r="K150" i="16" s="1"/>
  <c r="H276" i="16"/>
  <c r="E280" i="16" s="1"/>
  <c r="J18" i="16"/>
  <c r="L75" i="15"/>
  <c r="L84" i="15"/>
  <c r="R241" i="15"/>
  <c r="K240" i="15"/>
  <c r="L126" i="15"/>
  <c r="L241" i="15" s="1"/>
  <c r="E252" i="15" s="1"/>
  <c r="K126" i="15"/>
  <c r="H126" i="15"/>
  <c r="H240" i="15"/>
  <c r="J126" i="15"/>
  <c r="E241" i="15"/>
  <c r="K84" i="15"/>
  <c r="K241" i="15" s="1"/>
  <c r="E251" i="15" s="1"/>
  <c r="J84" i="15"/>
  <c r="I240" i="15"/>
  <c r="L240" i="15"/>
  <c r="J240" i="15"/>
  <c r="I84" i="15"/>
  <c r="I126" i="15"/>
  <c r="J125" i="15"/>
  <c r="H84" i="15"/>
  <c r="H241" i="15" s="1"/>
  <c r="E245" i="15" s="1"/>
  <c r="J241" i="15"/>
  <c r="E247" i="15" s="1"/>
  <c r="E247" i="14"/>
  <c r="I72" i="14"/>
  <c r="I81" i="14" s="1"/>
  <c r="J131" i="14"/>
  <c r="J72" i="14"/>
  <c r="K72" i="14"/>
  <c r="K81" i="14" s="1"/>
  <c r="S179" i="4"/>
  <c r="S183" i="4" s="1"/>
  <c r="T200" i="4"/>
  <c r="T199" i="4"/>
  <c r="S200" i="4"/>
  <c r="S199" i="4"/>
  <c r="T179" i="4"/>
  <c r="R247" i="14"/>
  <c r="H131" i="14"/>
  <c r="J246" i="14"/>
  <c r="L131" i="14"/>
  <c r="I246" i="14"/>
  <c r="L81" i="14"/>
  <c r="K131" i="14"/>
  <c r="J15" i="14"/>
  <c r="J81" i="14" s="1"/>
  <c r="H15" i="14"/>
  <c r="H81" i="14" s="1"/>
  <c r="S247" i="14"/>
  <c r="L142" i="14"/>
  <c r="L246" i="14" s="1"/>
  <c r="I131" i="14"/>
  <c r="H142" i="14"/>
  <c r="H246" i="14" s="1"/>
  <c r="K246" i="14"/>
  <c r="T131" i="4"/>
  <c r="T139" i="4" s="1"/>
  <c r="S131" i="4"/>
  <c r="V20" i="4"/>
  <c r="K74" i="13"/>
  <c r="I136" i="13"/>
  <c r="H136" i="13"/>
  <c r="J252" i="13"/>
  <c r="K136" i="13"/>
  <c r="L136" i="13"/>
  <c r="L252" i="13"/>
  <c r="H252" i="13"/>
  <c r="K83" i="13"/>
  <c r="K253" i="13" s="1"/>
  <c r="E263" i="13" s="1"/>
  <c r="I83" i="13"/>
  <c r="I253" i="13" s="1"/>
  <c r="E258" i="13" s="1"/>
  <c r="J136" i="13"/>
  <c r="I252" i="13"/>
  <c r="J83" i="13"/>
  <c r="J253" i="13" s="1"/>
  <c r="E259" i="13" s="1"/>
  <c r="K252" i="13"/>
  <c r="R83" i="13"/>
  <c r="R253" i="13" s="1"/>
  <c r="L83" i="13"/>
  <c r="L253" i="13" s="1"/>
  <c r="E264" i="13" s="1"/>
  <c r="H16" i="13"/>
  <c r="H83" i="13" s="1"/>
  <c r="T304" i="4"/>
  <c r="T241" i="4"/>
  <c r="S190" i="4"/>
  <c r="S154" i="4"/>
  <c r="S98" i="4"/>
  <c r="S84" i="4"/>
  <c r="U26" i="4"/>
  <c r="U33" i="4" s="1"/>
  <c r="H305" i="4"/>
  <c r="S225" i="4"/>
  <c r="S145" i="4"/>
  <c r="K108" i="4"/>
  <c r="G172" i="4"/>
  <c r="S208" i="4"/>
  <c r="S43" i="4"/>
  <c r="L108" i="4"/>
  <c r="O172" i="4"/>
  <c r="F172" i="4"/>
  <c r="N172" i="4"/>
  <c r="E99" i="4"/>
  <c r="E108" i="4" s="1"/>
  <c r="I99" i="4"/>
  <c r="I108" i="4" s="1"/>
  <c r="H172" i="4"/>
  <c r="P172" i="4"/>
  <c r="L172" i="4"/>
  <c r="L305" i="4"/>
  <c r="P305" i="4"/>
  <c r="S220" i="4"/>
  <c r="S226" i="4" s="1"/>
  <c r="T104" i="4"/>
  <c r="T51" i="4"/>
  <c r="S16" i="4"/>
  <c r="P108" i="4"/>
  <c r="H19" i="4"/>
  <c r="H108" i="4" s="1"/>
  <c r="J172" i="4"/>
  <c r="T190" i="4"/>
  <c r="S153" i="4"/>
  <c r="S104" i="4"/>
  <c r="S107" i="4" s="1"/>
  <c r="T93" i="4"/>
  <c r="T293" i="4"/>
  <c r="T296" i="4" s="1"/>
  <c r="S182" i="4"/>
  <c r="T164" i="4"/>
  <c r="T138" i="4"/>
  <c r="T84" i="4"/>
  <c r="T40" i="4"/>
  <c r="E305" i="4"/>
  <c r="I305" i="4"/>
  <c r="M305" i="4"/>
  <c r="O183" i="4"/>
  <c r="O305" i="4" s="1"/>
  <c r="S29" i="4"/>
  <c r="S32" i="4" s="1"/>
  <c r="S304" i="4"/>
  <c r="S303" i="4"/>
  <c r="S293" i="4"/>
  <c r="S266" i="4"/>
  <c r="S253" i="4"/>
  <c r="S252" i="4"/>
  <c r="S241" i="4"/>
  <c r="S240" i="4"/>
  <c r="T234" i="4"/>
  <c r="T233" i="4"/>
  <c r="T220" i="4"/>
  <c r="S170" i="4"/>
  <c r="T146" i="4"/>
  <c r="T145" i="4"/>
  <c r="S119" i="4"/>
  <c r="S118" i="4"/>
  <c r="S40" i="4"/>
  <c r="S44" i="4" s="1"/>
  <c r="T16" i="4"/>
  <c r="T19" i="4" s="1"/>
  <c r="K305" i="4"/>
  <c r="E172" i="4"/>
  <c r="I172" i="4"/>
  <c r="M172" i="4"/>
  <c r="U104" i="4"/>
  <c r="U107" i="4" s="1"/>
  <c r="G183" i="4"/>
  <c r="G305" i="4" s="1"/>
  <c r="G108" i="4"/>
  <c r="O108" i="4"/>
  <c r="M108" i="4"/>
  <c r="T303" i="4"/>
  <c r="T278" i="4"/>
  <c r="T240" i="4"/>
  <c r="K139" i="4"/>
  <c r="K172" i="4" s="1"/>
  <c r="S164" i="4"/>
  <c r="S171" i="4" s="1"/>
  <c r="S234" i="4"/>
  <c r="T209" i="4"/>
  <c r="T154" i="4"/>
  <c r="S146" i="4"/>
  <c r="F108" i="4"/>
  <c r="J108" i="4"/>
  <c r="N108" i="4"/>
  <c r="F305" i="4"/>
  <c r="J305" i="4"/>
  <c r="N305" i="4"/>
  <c r="T208" i="4"/>
  <c r="T266" i="4"/>
  <c r="T279" i="4" s="1"/>
  <c r="S209" i="4"/>
  <c r="T191" i="4"/>
  <c r="S26" i="4"/>
  <c r="S51" i="4"/>
  <c r="S54" i="4" s="1"/>
  <c r="S233" i="4"/>
  <c r="T253" i="4"/>
  <c r="S191" i="4"/>
  <c r="T119" i="4"/>
  <c r="T26" i="4"/>
  <c r="T33" i="4" s="1"/>
  <c r="T118" i="4"/>
  <c r="T153" i="4"/>
  <c r="T252" i="4"/>
  <c r="U302" i="4"/>
  <c r="V22" i="4"/>
  <c r="V206" i="4"/>
  <c r="R261" i="4"/>
  <c r="U261" i="4"/>
  <c r="V42" i="4"/>
  <c r="V43" i="4" s="1"/>
  <c r="R39" i="4"/>
  <c r="U39" i="4"/>
  <c r="R161" i="4"/>
  <c r="U161" i="4"/>
  <c r="R83" i="4"/>
  <c r="U83" i="4"/>
  <c r="R189" i="4"/>
  <c r="U189" i="4"/>
  <c r="R50" i="4"/>
  <c r="U50" i="4"/>
  <c r="R207" i="4"/>
  <c r="U207" i="4"/>
  <c r="R11" i="4"/>
  <c r="U11" i="4"/>
  <c r="R114" i="4"/>
  <c r="U114" i="4"/>
  <c r="U286" i="4"/>
  <c r="T169" i="4"/>
  <c r="V23" i="4"/>
  <c r="R152" i="4"/>
  <c r="U152" i="4"/>
  <c r="R205" i="4"/>
  <c r="U205" i="4"/>
  <c r="R71" i="4"/>
  <c r="U71" i="4"/>
  <c r="R247" i="4"/>
  <c r="U247" i="4"/>
  <c r="R251" i="4"/>
  <c r="U251" i="4"/>
  <c r="V29" i="4"/>
  <c r="V32" i="4" s="1"/>
  <c r="R197" i="4"/>
  <c r="R20" i="4"/>
  <c r="R21" i="4"/>
  <c r="I253" i="11"/>
  <c r="H145" i="11"/>
  <c r="L145" i="11"/>
  <c r="J196" i="11"/>
  <c r="S75" i="11"/>
  <c r="S84" i="11" s="1"/>
  <c r="E136" i="11"/>
  <c r="H116" i="11"/>
  <c r="L115" i="11"/>
  <c r="K142" i="11"/>
  <c r="I145" i="11"/>
  <c r="K21" i="11"/>
  <c r="K24" i="11" s="1"/>
  <c r="J109" i="11"/>
  <c r="J134" i="11"/>
  <c r="J60" i="11"/>
  <c r="H80" i="11"/>
  <c r="H83" i="11" s="1"/>
  <c r="L109" i="11"/>
  <c r="L116" i="11"/>
  <c r="J53" i="11"/>
  <c r="L53" i="11"/>
  <c r="K145" i="11"/>
  <c r="H182" i="11"/>
  <c r="L182" i="11"/>
  <c r="I182" i="11"/>
  <c r="I190" i="11"/>
  <c r="J206" i="11"/>
  <c r="L217" i="11"/>
  <c r="L230" i="11" s="1"/>
  <c r="K94" i="11"/>
  <c r="H109" i="11"/>
  <c r="J80" i="11"/>
  <c r="J83" i="11" s="1"/>
  <c r="H134" i="11"/>
  <c r="L134" i="11"/>
  <c r="J190" i="11"/>
  <c r="H229" i="11"/>
  <c r="L229" i="11"/>
  <c r="K229" i="11"/>
  <c r="L13" i="11"/>
  <c r="L16" i="11" s="1"/>
  <c r="L52" i="11"/>
  <c r="E75" i="11"/>
  <c r="I13" i="11"/>
  <c r="I16" i="11" s="1"/>
  <c r="I21" i="11"/>
  <c r="I24" i="11" s="1"/>
  <c r="J31" i="11"/>
  <c r="J34" i="11" s="1"/>
  <c r="K31" i="11"/>
  <c r="K34" i="11" s="1"/>
  <c r="R75" i="11"/>
  <c r="R84" i="11" s="1"/>
  <c r="I74" i="11"/>
  <c r="J74" i="11"/>
  <c r="K80" i="11"/>
  <c r="K83" i="11" s="1"/>
  <c r="L93" i="11"/>
  <c r="K93" i="11"/>
  <c r="K103" i="11"/>
  <c r="K110" i="11" s="1"/>
  <c r="K109" i="11"/>
  <c r="I128" i="11"/>
  <c r="I135" i="11" s="1"/>
  <c r="I142" i="11"/>
  <c r="I146" i="11" s="1"/>
  <c r="J145" i="11"/>
  <c r="K160" i="11"/>
  <c r="I177" i="11"/>
  <c r="I183" i="11" s="1"/>
  <c r="J189" i="11"/>
  <c r="K196" i="11"/>
  <c r="J195" i="11"/>
  <c r="K206" i="11"/>
  <c r="J205" i="11"/>
  <c r="K217" i="11"/>
  <c r="K230" i="11" s="1"/>
  <c r="K253" i="11"/>
  <c r="H13" i="11"/>
  <c r="H16" i="11" s="1"/>
  <c r="H53" i="11"/>
  <c r="J21" i="11"/>
  <c r="J24" i="11" s="1"/>
  <c r="I31" i="11"/>
  <c r="I34" i="11" s="1"/>
  <c r="I53" i="11"/>
  <c r="I69" i="11"/>
  <c r="J69" i="11"/>
  <c r="J75" i="11" s="1"/>
  <c r="K74" i="11"/>
  <c r="R136" i="11"/>
  <c r="J142" i="11"/>
  <c r="K190" i="11"/>
  <c r="H196" i="11"/>
  <c r="L196" i="11"/>
  <c r="H206" i="11"/>
  <c r="L206" i="11"/>
  <c r="L80" i="11"/>
  <c r="L83" i="11" s="1"/>
  <c r="I103" i="11"/>
  <c r="I110" i="11" s="1"/>
  <c r="S136" i="11"/>
  <c r="I109" i="11"/>
  <c r="H121" i="11"/>
  <c r="L122" i="11"/>
  <c r="J153" i="11"/>
  <c r="I168" i="11"/>
  <c r="H217" i="11"/>
  <c r="I242" i="11"/>
  <c r="K128" i="10"/>
  <c r="H134" i="10"/>
  <c r="K49" i="10"/>
  <c r="H50" i="10"/>
  <c r="L49" i="10"/>
  <c r="K76" i="10"/>
  <c r="H76" i="10"/>
  <c r="L76" i="10"/>
  <c r="H176" i="10"/>
  <c r="H182" i="10" s="1"/>
  <c r="R254" i="11"/>
  <c r="H21" i="11"/>
  <c r="H24" i="11" s="1"/>
  <c r="K122" i="11"/>
  <c r="K121" i="11"/>
  <c r="I160" i="11"/>
  <c r="I159" i="11"/>
  <c r="J168" i="11"/>
  <c r="J167" i="11"/>
  <c r="H177" i="11"/>
  <c r="H183" i="11" s="1"/>
  <c r="H31" i="11"/>
  <c r="H34" i="11" s="1"/>
  <c r="L31" i="11"/>
  <c r="L34" i="11" s="1"/>
  <c r="H40" i="11"/>
  <c r="H43" i="11" s="1"/>
  <c r="L40" i="11"/>
  <c r="L43" i="11" s="1"/>
  <c r="K53" i="11"/>
  <c r="K52" i="11"/>
  <c r="H52" i="11"/>
  <c r="K69" i="11"/>
  <c r="I80" i="11"/>
  <c r="I83" i="11" s="1"/>
  <c r="H103" i="11"/>
  <c r="H110" i="11" s="1"/>
  <c r="L103" i="11"/>
  <c r="L110" i="11" s="1"/>
  <c r="J116" i="11"/>
  <c r="I121" i="11"/>
  <c r="L121" i="11"/>
  <c r="H122" i="11"/>
  <c r="J128" i="11"/>
  <c r="J135" i="11" s="1"/>
  <c r="K134" i="11"/>
  <c r="I153" i="11"/>
  <c r="J160" i="11"/>
  <c r="K159" i="11"/>
  <c r="K168" i="11"/>
  <c r="H230" i="11"/>
  <c r="I229" i="11"/>
  <c r="H253" i="11"/>
  <c r="L253" i="11"/>
  <c r="L21" i="11"/>
  <c r="L24" i="11" s="1"/>
  <c r="L153" i="11"/>
  <c r="L152" i="11"/>
  <c r="L177" i="11"/>
  <c r="L183" i="11" s="1"/>
  <c r="I40" i="11"/>
  <c r="I43" i="11" s="1"/>
  <c r="H69" i="11"/>
  <c r="L69" i="11"/>
  <c r="H74" i="11"/>
  <c r="L74" i="11"/>
  <c r="K116" i="11"/>
  <c r="K115" i="11"/>
  <c r="H115" i="11"/>
  <c r="I122" i="11"/>
  <c r="K128" i="11"/>
  <c r="K135" i="11" s="1"/>
  <c r="E146" i="11"/>
  <c r="E254" i="11" s="1"/>
  <c r="J152" i="11"/>
  <c r="H168" i="11"/>
  <c r="L168" i="11"/>
  <c r="J182" i="11"/>
  <c r="H190" i="11"/>
  <c r="H189" i="11"/>
  <c r="L190" i="11"/>
  <c r="L189" i="11"/>
  <c r="I196" i="11"/>
  <c r="I195" i="11"/>
  <c r="I206" i="11"/>
  <c r="I205" i="11"/>
  <c r="I217" i="11"/>
  <c r="I230" i="11" s="1"/>
  <c r="J229" i="11"/>
  <c r="K242" i="11"/>
  <c r="K245" i="11" s="1"/>
  <c r="I252" i="11"/>
  <c r="K13" i="11"/>
  <c r="H153" i="11"/>
  <c r="H152" i="11"/>
  <c r="J13" i="11"/>
  <c r="J16" i="11" s="1"/>
  <c r="E16" i="11"/>
  <c r="E84" i="11" s="1"/>
  <c r="J40" i="11"/>
  <c r="J43" i="11" s="1"/>
  <c r="K40" i="11"/>
  <c r="K43" i="11" s="1"/>
  <c r="K60" i="11"/>
  <c r="J94" i="11"/>
  <c r="J93" i="11"/>
  <c r="J103" i="11"/>
  <c r="J110" i="11" s="1"/>
  <c r="I116" i="11"/>
  <c r="J122" i="11"/>
  <c r="H128" i="11"/>
  <c r="H135" i="11" s="1"/>
  <c r="L128" i="11"/>
  <c r="L135" i="11" s="1"/>
  <c r="I134" i="11"/>
  <c r="K153" i="11"/>
  <c r="H160" i="11"/>
  <c r="L160" i="11"/>
  <c r="I167" i="11"/>
  <c r="K182" i="11"/>
  <c r="H242" i="11"/>
  <c r="H245" i="11" s="1"/>
  <c r="L242" i="11"/>
  <c r="L245" i="11" s="1"/>
  <c r="J242" i="11"/>
  <c r="J245" i="11" s="1"/>
  <c r="J253" i="11"/>
  <c r="J252" i="11"/>
  <c r="I52" i="11"/>
  <c r="H93" i="11"/>
  <c r="H94" i="11"/>
  <c r="L94" i="11"/>
  <c r="I115" i="11"/>
  <c r="H142" i="11"/>
  <c r="H146" i="11" s="1"/>
  <c r="L142" i="11"/>
  <c r="L146" i="11" s="1"/>
  <c r="J146" i="11"/>
  <c r="S146" i="11"/>
  <c r="S254" i="11" s="1"/>
  <c r="K152" i="11"/>
  <c r="H159" i="11"/>
  <c r="L159" i="11"/>
  <c r="J177" i="11"/>
  <c r="J183" i="11" s="1"/>
  <c r="K189" i="11"/>
  <c r="K195" i="11"/>
  <c r="K205" i="11"/>
  <c r="J52" i="11"/>
  <c r="H60" i="11"/>
  <c r="L60" i="11"/>
  <c r="I93" i="11"/>
  <c r="I94" i="11"/>
  <c r="J115" i="11"/>
  <c r="J121" i="11"/>
  <c r="K146" i="11"/>
  <c r="K167" i="11"/>
  <c r="K177" i="11"/>
  <c r="K183" i="11" s="1"/>
  <c r="H195" i="11"/>
  <c r="L195" i="11"/>
  <c r="H205" i="11"/>
  <c r="L205" i="11"/>
  <c r="J217" i="11"/>
  <c r="J230" i="11" s="1"/>
  <c r="I245" i="11"/>
  <c r="K252" i="11"/>
  <c r="I60" i="11"/>
  <c r="I75" i="11" s="1"/>
  <c r="I152" i="11"/>
  <c r="J159" i="11"/>
  <c r="H167" i="11"/>
  <c r="L167" i="11"/>
  <c r="I189" i="11"/>
  <c r="H252" i="11"/>
  <c r="L252" i="11"/>
  <c r="L27" i="10"/>
  <c r="H27" i="10"/>
  <c r="H65" i="10"/>
  <c r="L100" i="10"/>
  <c r="L106" i="10" s="1"/>
  <c r="H111" i="10"/>
  <c r="L112" i="10"/>
  <c r="K145" i="10"/>
  <c r="H205" i="10"/>
  <c r="I118" i="10"/>
  <c r="L65" i="10"/>
  <c r="J112" i="10"/>
  <c r="K134" i="10"/>
  <c r="K157" i="10"/>
  <c r="I158" i="10"/>
  <c r="I206" i="10"/>
  <c r="I189" i="10"/>
  <c r="I218" i="10"/>
  <c r="I230" i="10" s="1"/>
  <c r="L24" i="10"/>
  <c r="K27" i="10"/>
  <c r="K70" i="10"/>
  <c r="J70" i="10"/>
  <c r="I128" i="10"/>
  <c r="I135" i="10" s="1"/>
  <c r="L134" i="10"/>
  <c r="J134" i="10"/>
  <c r="J145" i="10"/>
  <c r="I157" i="10"/>
  <c r="I181" i="10"/>
  <c r="J181" i="10"/>
  <c r="H181" i="10"/>
  <c r="L181" i="10"/>
  <c r="J189" i="10"/>
  <c r="I195" i="10"/>
  <c r="K194" i="10"/>
  <c r="S136" i="10"/>
  <c r="I27" i="10"/>
  <c r="I50" i="10"/>
  <c r="K50" i="10"/>
  <c r="I65" i="10"/>
  <c r="J76" i="10"/>
  <c r="K105" i="10"/>
  <c r="H105" i="10"/>
  <c r="L105" i="10"/>
  <c r="H112" i="10"/>
  <c r="L111" i="10"/>
  <c r="I119" i="10"/>
  <c r="K142" i="10"/>
  <c r="K146" i="10" s="1"/>
  <c r="K189" i="10"/>
  <c r="I188" i="10"/>
  <c r="H229" i="10"/>
  <c r="L229" i="10"/>
  <c r="I229" i="10"/>
  <c r="K242" i="10"/>
  <c r="I35" i="10"/>
  <c r="J65" i="10"/>
  <c r="K65" i="10"/>
  <c r="E71" i="10"/>
  <c r="J128" i="10"/>
  <c r="I145" i="10"/>
  <c r="I152" i="10"/>
  <c r="K151" i="10"/>
  <c r="K158" i="10"/>
  <c r="J167" i="10"/>
  <c r="K195" i="10"/>
  <c r="H206" i="10"/>
  <c r="L206" i="10"/>
  <c r="J242" i="10"/>
  <c r="I253" i="10"/>
  <c r="L152" i="10"/>
  <c r="L151" i="10"/>
  <c r="H24" i="10"/>
  <c r="H28" i="10" s="1"/>
  <c r="I38" i="10"/>
  <c r="H35" i="10"/>
  <c r="H38" i="10" s="1"/>
  <c r="J50" i="10"/>
  <c r="J49" i="10"/>
  <c r="H49" i="10"/>
  <c r="L50" i="10"/>
  <c r="K56" i="10"/>
  <c r="K71" i="10" s="1"/>
  <c r="J56" i="10"/>
  <c r="J89" i="10"/>
  <c r="H88" i="10"/>
  <c r="H89" i="10"/>
  <c r="L89" i="10"/>
  <c r="L88" i="10"/>
  <c r="H166" i="10"/>
  <c r="H167" i="10"/>
  <c r="L167" i="10"/>
  <c r="L166" i="10"/>
  <c r="I194" i="10"/>
  <c r="S80" i="10"/>
  <c r="S17" i="10"/>
  <c r="R146" i="10"/>
  <c r="R254" i="10" s="1"/>
  <c r="J14" i="10"/>
  <c r="I24" i="10"/>
  <c r="J105" i="10"/>
  <c r="K119" i="10"/>
  <c r="K118" i="10"/>
  <c r="K152" i="10"/>
  <c r="H195" i="10"/>
  <c r="H194" i="10"/>
  <c r="L195" i="10"/>
  <c r="L194" i="10"/>
  <c r="L28" i="10"/>
  <c r="H152" i="10"/>
  <c r="H151" i="10"/>
  <c r="E17" i="10"/>
  <c r="E80" i="10" s="1"/>
  <c r="I17" i="10"/>
  <c r="K24" i="10"/>
  <c r="K28" i="10" s="1"/>
  <c r="K35" i="10"/>
  <c r="K38" i="10" s="1"/>
  <c r="L35" i="10"/>
  <c r="L38" i="10" s="1"/>
  <c r="H70" i="10"/>
  <c r="L70" i="10"/>
  <c r="I70" i="10"/>
  <c r="J79" i="10"/>
  <c r="J88" i="10"/>
  <c r="I142" i="10"/>
  <c r="E146" i="10"/>
  <c r="E254" i="10" s="1"/>
  <c r="I151" i="10"/>
  <c r="J166" i="10"/>
  <c r="E136" i="10"/>
  <c r="I100" i="10"/>
  <c r="I106" i="10" s="1"/>
  <c r="I112" i="10"/>
  <c r="I111" i="10"/>
  <c r="J111" i="10"/>
  <c r="H119" i="10"/>
  <c r="L119" i="10"/>
  <c r="J158" i="10"/>
  <c r="J157" i="10"/>
  <c r="K167" i="10"/>
  <c r="I176" i="10"/>
  <c r="I182" i="10" s="1"/>
  <c r="J176" i="10"/>
  <c r="J182" i="10" s="1"/>
  <c r="J206" i="10"/>
  <c r="J205" i="10"/>
  <c r="H242" i="10"/>
  <c r="H245" i="10" s="1"/>
  <c r="L242" i="10"/>
  <c r="L245" i="10" s="1"/>
  <c r="H253" i="10"/>
  <c r="H252" i="10"/>
  <c r="L253" i="10"/>
  <c r="L252" i="10"/>
  <c r="K14" i="10"/>
  <c r="J24" i="10"/>
  <c r="J28" i="10" s="1"/>
  <c r="J35" i="10"/>
  <c r="J38" i="10" s="1"/>
  <c r="I49" i="10"/>
  <c r="H56" i="10"/>
  <c r="H71" i="10" s="1"/>
  <c r="L56" i="10"/>
  <c r="L71" i="10" s="1"/>
  <c r="H79" i="10"/>
  <c r="L79" i="10"/>
  <c r="K79" i="10"/>
  <c r="R136" i="10"/>
  <c r="H100" i="10"/>
  <c r="H106" i="10" s="1"/>
  <c r="I105" i="10"/>
  <c r="K135" i="10"/>
  <c r="I134" i="10"/>
  <c r="J135" i="10"/>
  <c r="J152" i="10"/>
  <c r="J151" i="10"/>
  <c r="L176" i="10"/>
  <c r="L182" i="10" s="1"/>
  <c r="K181" i="10"/>
  <c r="H189" i="10"/>
  <c r="L189" i="10"/>
  <c r="K188" i="10"/>
  <c r="J195" i="10"/>
  <c r="J194" i="10"/>
  <c r="K206" i="10"/>
  <c r="L205" i="10"/>
  <c r="I242" i="10"/>
  <c r="I245" i="10" s="1"/>
  <c r="I252" i="10"/>
  <c r="H14" i="10"/>
  <c r="H17" i="10" s="1"/>
  <c r="L14" i="10"/>
  <c r="L17" i="10" s="1"/>
  <c r="I56" i="10"/>
  <c r="I71" i="10" s="1"/>
  <c r="R71" i="10"/>
  <c r="R80" i="10" s="1"/>
  <c r="I76" i="10"/>
  <c r="I79" i="10" s="1"/>
  <c r="K100" i="10"/>
  <c r="K106" i="10"/>
  <c r="J100" i="10"/>
  <c r="J106" i="10" s="1"/>
  <c r="K112" i="10"/>
  <c r="K111" i="10"/>
  <c r="J119" i="10"/>
  <c r="H128" i="10"/>
  <c r="H135" i="10" s="1"/>
  <c r="L128" i="10"/>
  <c r="L135" i="10" s="1"/>
  <c r="H158" i="10"/>
  <c r="H157" i="10"/>
  <c r="L158" i="10"/>
  <c r="L157" i="10"/>
  <c r="I167" i="10"/>
  <c r="K176" i="10"/>
  <c r="K182" i="10" s="1"/>
  <c r="K218" i="10"/>
  <c r="K230" i="10" s="1"/>
  <c r="J229" i="10"/>
  <c r="K229" i="10"/>
  <c r="J245" i="10"/>
  <c r="K245" i="10"/>
  <c r="J253" i="10"/>
  <c r="K253" i="10"/>
  <c r="I88" i="10"/>
  <c r="I89" i="10"/>
  <c r="H118" i="10"/>
  <c r="L118" i="10"/>
  <c r="H142" i="10"/>
  <c r="L142" i="10"/>
  <c r="L146" i="10" s="1"/>
  <c r="I166" i="10"/>
  <c r="H188" i="10"/>
  <c r="L188" i="10"/>
  <c r="I205" i="10"/>
  <c r="J218" i="10"/>
  <c r="J230" i="10" s="1"/>
  <c r="J252" i="10"/>
  <c r="S254" i="10"/>
  <c r="K252" i="10"/>
  <c r="K88" i="10"/>
  <c r="K89" i="10"/>
  <c r="J118" i="10"/>
  <c r="J142" i="10"/>
  <c r="J146" i="10" s="1"/>
  <c r="K166" i="10"/>
  <c r="J188" i="10"/>
  <c r="K205" i="10"/>
  <c r="H218" i="10"/>
  <c r="H230" i="10" s="1"/>
  <c r="L218" i="10"/>
  <c r="L230" i="10" s="1"/>
  <c r="S65" i="4" l="1"/>
  <c r="L276" i="16"/>
  <c r="E287" i="16" s="1"/>
  <c r="J102" i="16"/>
  <c r="J276" i="16" s="1"/>
  <c r="E282" i="16" s="1"/>
  <c r="E283" i="16" s="1"/>
  <c r="K276" i="16"/>
  <c r="E286" i="16" s="1"/>
  <c r="F306" i="4"/>
  <c r="I241" i="15"/>
  <c r="E246" i="15" s="1"/>
  <c r="E248" i="15" s="1"/>
  <c r="F246" i="15" s="1"/>
  <c r="E253" i="15"/>
  <c r="F251" i="15" s="1"/>
  <c r="I247" i="14"/>
  <c r="E252" i="14" s="1"/>
  <c r="J247" i="14"/>
  <c r="E253" i="14" s="1"/>
  <c r="L247" i="14"/>
  <c r="E258" i="14" s="1"/>
  <c r="K247" i="14"/>
  <c r="E257" i="14" s="1"/>
  <c r="H247" i="14"/>
  <c r="E251" i="14" s="1"/>
  <c r="E265" i="13"/>
  <c r="F264" i="13" s="1"/>
  <c r="H253" i="13"/>
  <c r="E257" i="13" s="1"/>
  <c r="N306" i="4"/>
  <c r="P306" i="4"/>
  <c r="J306" i="4"/>
  <c r="K306" i="4"/>
  <c r="H306" i="4"/>
  <c r="I306" i="4"/>
  <c r="S33" i="4"/>
  <c r="G306" i="4"/>
  <c r="M306" i="4"/>
  <c r="L306" i="4"/>
  <c r="O306" i="4"/>
  <c r="R26" i="4"/>
  <c r="R33" i="4" s="1"/>
  <c r="V26" i="4"/>
  <c r="V33" i="4" s="1"/>
  <c r="E306" i="4"/>
  <c r="U209" i="4"/>
  <c r="U208" i="4"/>
  <c r="L75" i="11"/>
  <c r="K75" i="11"/>
  <c r="H75" i="11"/>
  <c r="R255" i="11"/>
  <c r="L136" i="11"/>
  <c r="K136" i="11"/>
  <c r="I254" i="11"/>
  <c r="I136" i="11"/>
  <c r="I84" i="11"/>
  <c r="J136" i="11"/>
  <c r="K254" i="11"/>
  <c r="L254" i="11"/>
  <c r="H136" i="11"/>
  <c r="J254" i="11"/>
  <c r="L84" i="11"/>
  <c r="S255" i="11"/>
  <c r="J84" i="11"/>
  <c r="H254" i="11"/>
  <c r="E255" i="11"/>
  <c r="L255" i="11"/>
  <c r="E266" i="11" s="1"/>
  <c r="K16" i="11"/>
  <c r="H84" i="11"/>
  <c r="S255" i="10"/>
  <c r="J71" i="10"/>
  <c r="L254" i="10"/>
  <c r="L80" i="10"/>
  <c r="I254" i="10"/>
  <c r="L136" i="10"/>
  <c r="I136" i="10"/>
  <c r="I146" i="10"/>
  <c r="K254" i="10"/>
  <c r="K136" i="10"/>
  <c r="H136" i="10"/>
  <c r="J136" i="10"/>
  <c r="E255" i="10"/>
  <c r="I28" i="10"/>
  <c r="J254" i="10"/>
  <c r="H146" i="10"/>
  <c r="H254" i="10" s="1"/>
  <c r="J17" i="10"/>
  <c r="J80" i="10" s="1"/>
  <c r="K17" i="10"/>
  <c r="K80" i="10" s="1"/>
  <c r="K255" i="10" s="1"/>
  <c r="E265" i="10" s="1"/>
  <c r="H80" i="10"/>
  <c r="H255" i="10" s="1"/>
  <c r="E259" i="10" s="1"/>
  <c r="R255" i="10"/>
  <c r="S76" i="4" l="1"/>
  <c r="S77" i="4"/>
  <c r="F281" i="16"/>
  <c r="F280" i="16"/>
  <c r="E288" i="16"/>
  <c r="F287" i="16" s="1"/>
  <c r="F282" i="16"/>
  <c r="F252" i="15"/>
  <c r="F253" i="15"/>
  <c r="F247" i="15"/>
  <c r="F245" i="15"/>
  <c r="E259" i="14"/>
  <c r="F258" i="14" s="1"/>
  <c r="E254" i="14"/>
  <c r="F251" i="14" s="1"/>
  <c r="F263" i="13"/>
  <c r="F265" i="13" s="1"/>
  <c r="E260" i="13"/>
  <c r="J255" i="11"/>
  <c r="E261" i="11" s="1"/>
  <c r="I255" i="11"/>
  <c r="E260" i="11" s="1"/>
  <c r="H255" i="11"/>
  <c r="E259" i="11" s="1"/>
  <c r="K84" i="11"/>
  <c r="K255" i="11" s="1"/>
  <c r="E265" i="11" s="1"/>
  <c r="L255" i="10"/>
  <c r="E266" i="10" s="1"/>
  <c r="E267" i="10" s="1"/>
  <c r="F265" i="10" s="1"/>
  <c r="J255" i="10"/>
  <c r="E261" i="10" s="1"/>
  <c r="I80" i="10"/>
  <c r="I255" i="10" s="1"/>
  <c r="E260" i="10" s="1"/>
  <c r="F283" i="16" l="1"/>
  <c r="F286" i="16"/>
  <c r="F288" i="16" s="1"/>
  <c r="F248" i="15"/>
  <c r="F257" i="14"/>
  <c r="F259" i="14" s="1"/>
  <c r="F252" i="14"/>
  <c r="F253" i="14"/>
  <c r="F258" i="13"/>
  <c r="F259" i="13"/>
  <c r="F257" i="13"/>
  <c r="E262" i="11"/>
  <c r="F260" i="11" s="1"/>
  <c r="F259" i="11"/>
  <c r="F261" i="11"/>
  <c r="E267" i="11"/>
  <c r="F266" i="11" s="1"/>
  <c r="E262" i="10"/>
  <c r="F259" i="10" s="1"/>
  <c r="F266" i="10"/>
  <c r="F267" i="10" s="1"/>
  <c r="F254" i="14" l="1"/>
  <c r="F260" i="13"/>
  <c r="F262" i="11"/>
  <c r="F265" i="11"/>
  <c r="F267" i="11" s="1"/>
  <c r="F260" i="10"/>
  <c r="F261" i="10"/>
  <c r="F262" i="10" l="1"/>
  <c r="S242" i="9"/>
  <c r="R242" i="9"/>
  <c r="E242" i="9"/>
  <c r="S241" i="9"/>
  <c r="R241" i="9"/>
  <c r="E241" i="9"/>
  <c r="L240" i="9"/>
  <c r="K240" i="9"/>
  <c r="J240" i="9"/>
  <c r="I240" i="9"/>
  <c r="H240" i="9"/>
  <c r="G240" i="9"/>
  <c r="F240" i="9"/>
  <c r="L239" i="9"/>
  <c r="K239" i="9"/>
  <c r="J239" i="9"/>
  <c r="I239" i="9"/>
  <c r="H239" i="9"/>
  <c r="G239" i="9"/>
  <c r="F239" i="9"/>
  <c r="L238" i="9"/>
  <c r="K238" i="9"/>
  <c r="J238" i="9"/>
  <c r="I238" i="9"/>
  <c r="H238" i="9"/>
  <c r="G238" i="9"/>
  <c r="F238" i="9"/>
  <c r="L237" i="9"/>
  <c r="K237" i="9"/>
  <c r="J237" i="9"/>
  <c r="I237" i="9"/>
  <c r="H237" i="9"/>
  <c r="G237" i="9"/>
  <c r="F237" i="9"/>
  <c r="L236" i="9"/>
  <c r="K236" i="9"/>
  <c r="J236" i="9"/>
  <c r="I236" i="9"/>
  <c r="H236" i="9"/>
  <c r="G236" i="9"/>
  <c r="F236" i="9"/>
  <c r="S234" i="9"/>
  <c r="R234" i="9"/>
  <c r="E234" i="9"/>
  <c r="L233" i="9"/>
  <c r="L234" i="9" s="1"/>
  <c r="K233" i="9"/>
  <c r="K234" i="9" s="1"/>
  <c r="J233" i="9"/>
  <c r="J234" i="9" s="1"/>
  <c r="I233" i="9"/>
  <c r="I234" i="9" s="1"/>
  <c r="H233" i="9"/>
  <c r="H234" i="9" s="1"/>
  <c r="G233" i="9"/>
  <c r="F233" i="9"/>
  <c r="S232" i="9"/>
  <c r="S235" i="9" s="1"/>
  <c r="R232" i="9"/>
  <c r="R235" i="9" s="1"/>
  <c r="E232" i="9"/>
  <c r="E235" i="9" s="1"/>
  <c r="L231" i="9"/>
  <c r="K231" i="9"/>
  <c r="J231" i="9"/>
  <c r="I231" i="9"/>
  <c r="H231" i="9"/>
  <c r="G231" i="9"/>
  <c r="F231" i="9"/>
  <c r="L230" i="9"/>
  <c r="K230" i="9"/>
  <c r="J230" i="9"/>
  <c r="I230" i="9"/>
  <c r="H230" i="9"/>
  <c r="G230" i="9"/>
  <c r="F230" i="9"/>
  <c r="L229" i="9"/>
  <c r="K229" i="9"/>
  <c r="J229" i="9"/>
  <c r="I229" i="9"/>
  <c r="H229" i="9"/>
  <c r="G229" i="9"/>
  <c r="F229" i="9"/>
  <c r="L228" i="9"/>
  <c r="K228" i="9"/>
  <c r="J228" i="9"/>
  <c r="I228" i="9"/>
  <c r="H228" i="9"/>
  <c r="G228" i="9"/>
  <c r="F228" i="9"/>
  <c r="L227" i="9"/>
  <c r="K227" i="9"/>
  <c r="J227" i="9"/>
  <c r="I227" i="9"/>
  <c r="H227" i="9"/>
  <c r="G227" i="9"/>
  <c r="F227" i="9"/>
  <c r="L226" i="9"/>
  <c r="K226" i="9"/>
  <c r="J226" i="9"/>
  <c r="I226" i="9"/>
  <c r="H226" i="9"/>
  <c r="G226" i="9"/>
  <c r="F226" i="9"/>
  <c r="L225" i="9"/>
  <c r="K225" i="9"/>
  <c r="J225" i="9"/>
  <c r="I225" i="9"/>
  <c r="H225" i="9"/>
  <c r="G225" i="9"/>
  <c r="F225" i="9"/>
  <c r="L224" i="9"/>
  <c r="K224" i="9"/>
  <c r="J224" i="9"/>
  <c r="I224" i="9"/>
  <c r="H224" i="9"/>
  <c r="G224" i="9"/>
  <c r="F224" i="9"/>
  <c r="L223" i="9"/>
  <c r="K223" i="9"/>
  <c r="J223" i="9"/>
  <c r="I223" i="9"/>
  <c r="H223" i="9"/>
  <c r="G223" i="9"/>
  <c r="F223" i="9"/>
  <c r="L222" i="9"/>
  <c r="K222" i="9"/>
  <c r="J222" i="9"/>
  <c r="I222" i="9"/>
  <c r="H222" i="9"/>
  <c r="G222" i="9"/>
  <c r="F222" i="9"/>
  <c r="L221" i="9"/>
  <c r="K221" i="9"/>
  <c r="J221" i="9"/>
  <c r="I221" i="9"/>
  <c r="H221" i="9"/>
  <c r="G221" i="9"/>
  <c r="F221" i="9"/>
  <c r="S219" i="9"/>
  <c r="R219" i="9"/>
  <c r="E219" i="9"/>
  <c r="L218" i="9"/>
  <c r="K218" i="9"/>
  <c r="J218" i="9"/>
  <c r="I218" i="9"/>
  <c r="H218" i="9"/>
  <c r="G218" i="9"/>
  <c r="F218" i="9"/>
  <c r="L217" i="9"/>
  <c r="K217" i="9"/>
  <c r="J217" i="9"/>
  <c r="I217" i="9"/>
  <c r="H217" i="9"/>
  <c r="G217" i="9"/>
  <c r="F217" i="9"/>
  <c r="L216" i="9"/>
  <c r="K216" i="9"/>
  <c r="J216" i="9"/>
  <c r="I216" i="9"/>
  <c r="H216" i="9"/>
  <c r="G216" i="9"/>
  <c r="F216" i="9"/>
  <c r="L215" i="9"/>
  <c r="K215" i="9"/>
  <c r="J215" i="9"/>
  <c r="I215" i="9"/>
  <c r="H215" i="9"/>
  <c r="G215" i="9"/>
  <c r="F215" i="9"/>
  <c r="L214" i="9"/>
  <c r="K214" i="9"/>
  <c r="J214" i="9"/>
  <c r="I214" i="9"/>
  <c r="H214" i="9"/>
  <c r="G214" i="9"/>
  <c r="F214" i="9"/>
  <c r="L213" i="9"/>
  <c r="K213" i="9"/>
  <c r="J213" i="9"/>
  <c r="I213" i="9"/>
  <c r="H213" i="9"/>
  <c r="G213" i="9"/>
  <c r="F213" i="9"/>
  <c r="L212" i="9"/>
  <c r="K212" i="9"/>
  <c r="J212" i="9"/>
  <c r="I212" i="9"/>
  <c r="H212" i="9"/>
  <c r="G212" i="9"/>
  <c r="F212" i="9"/>
  <c r="L211" i="9"/>
  <c r="K211" i="9"/>
  <c r="J211" i="9"/>
  <c r="I211" i="9"/>
  <c r="H211" i="9"/>
  <c r="G211" i="9"/>
  <c r="F211" i="9"/>
  <c r="L210" i="9"/>
  <c r="K210" i="9"/>
  <c r="J210" i="9"/>
  <c r="I210" i="9"/>
  <c r="H210" i="9"/>
  <c r="G210" i="9"/>
  <c r="F210" i="9"/>
  <c r="L209" i="9"/>
  <c r="K209" i="9"/>
  <c r="J209" i="9"/>
  <c r="I209" i="9"/>
  <c r="H209" i="9"/>
  <c r="G209" i="9"/>
  <c r="F209" i="9"/>
  <c r="S208" i="9"/>
  <c r="S220" i="9" s="1"/>
  <c r="R208" i="9"/>
  <c r="R220" i="9" s="1"/>
  <c r="E208" i="9"/>
  <c r="E220" i="9" s="1"/>
  <c r="L207" i="9"/>
  <c r="K207" i="9"/>
  <c r="J207" i="9"/>
  <c r="I207" i="9"/>
  <c r="H207" i="9"/>
  <c r="G207" i="9"/>
  <c r="F207" i="9"/>
  <c r="L206" i="9"/>
  <c r="K206" i="9"/>
  <c r="J206" i="9"/>
  <c r="I206" i="9"/>
  <c r="H206" i="9"/>
  <c r="G206" i="9"/>
  <c r="F206" i="9"/>
  <c r="L205" i="9"/>
  <c r="K205" i="9"/>
  <c r="J205" i="9"/>
  <c r="I205" i="9"/>
  <c r="H205" i="9"/>
  <c r="G205" i="9"/>
  <c r="F205" i="9"/>
  <c r="L204" i="9"/>
  <c r="K204" i="9"/>
  <c r="J204" i="9"/>
  <c r="I204" i="9"/>
  <c r="H204" i="9"/>
  <c r="G204" i="9"/>
  <c r="F204" i="9"/>
  <c r="L203" i="9"/>
  <c r="K203" i="9"/>
  <c r="J203" i="9"/>
  <c r="I203" i="9"/>
  <c r="H203" i="9"/>
  <c r="G203" i="9"/>
  <c r="F203" i="9"/>
  <c r="L202" i="9"/>
  <c r="K202" i="9"/>
  <c r="J202" i="9"/>
  <c r="I202" i="9"/>
  <c r="H202" i="9"/>
  <c r="G202" i="9"/>
  <c r="F202" i="9"/>
  <c r="L201" i="9"/>
  <c r="K201" i="9"/>
  <c r="J201" i="9"/>
  <c r="I201" i="9"/>
  <c r="H201" i="9"/>
  <c r="G201" i="9"/>
  <c r="F201" i="9"/>
  <c r="L200" i="9"/>
  <c r="K200" i="9"/>
  <c r="J200" i="9"/>
  <c r="I200" i="9"/>
  <c r="H200" i="9"/>
  <c r="G200" i="9"/>
  <c r="F200" i="9"/>
  <c r="L199" i="9"/>
  <c r="K199" i="9"/>
  <c r="J199" i="9"/>
  <c r="I199" i="9"/>
  <c r="H199" i="9"/>
  <c r="G199" i="9"/>
  <c r="F199" i="9"/>
  <c r="L198" i="9"/>
  <c r="K198" i="9"/>
  <c r="J198" i="9"/>
  <c r="I198" i="9"/>
  <c r="H198" i="9"/>
  <c r="G198" i="9"/>
  <c r="F198" i="9"/>
  <c r="L197" i="9"/>
  <c r="K197" i="9"/>
  <c r="J197" i="9"/>
  <c r="I197" i="9"/>
  <c r="H197" i="9"/>
  <c r="G197" i="9"/>
  <c r="F197" i="9"/>
  <c r="S196" i="9"/>
  <c r="R196" i="9"/>
  <c r="E196" i="9"/>
  <c r="S195" i="9"/>
  <c r="R195" i="9"/>
  <c r="E195" i="9"/>
  <c r="L194" i="9"/>
  <c r="K194" i="9"/>
  <c r="J194" i="9"/>
  <c r="I194" i="9"/>
  <c r="H194" i="9"/>
  <c r="G194" i="9"/>
  <c r="F194" i="9"/>
  <c r="L193" i="9"/>
  <c r="K193" i="9"/>
  <c r="J193" i="9"/>
  <c r="I193" i="9"/>
  <c r="H193" i="9"/>
  <c r="G193" i="9"/>
  <c r="F193" i="9"/>
  <c r="L192" i="9"/>
  <c r="K192" i="9"/>
  <c r="J192" i="9"/>
  <c r="I192" i="9"/>
  <c r="H192" i="9"/>
  <c r="G192" i="9"/>
  <c r="F192" i="9"/>
  <c r="L191" i="9"/>
  <c r="K191" i="9"/>
  <c r="J191" i="9"/>
  <c r="I191" i="9"/>
  <c r="H191" i="9"/>
  <c r="G191" i="9"/>
  <c r="F191" i="9"/>
  <c r="L190" i="9"/>
  <c r="K190" i="9"/>
  <c r="J190" i="9"/>
  <c r="I190" i="9"/>
  <c r="H190" i="9"/>
  <c r="G190" i="9"/>
  <c r="F190" i="9"/>
  <c r="L189" i="9"/>
  <c r="K189" i="9"/>
  <c r="J189" i="9"/>
  <c r="I189" i="9"/>
  <c r="H189" i="9"/>
  <c r="G189" i="9"/>
  <c r="F189" i="9"/>
  <c r="L188" i="9"/>
  <c r="K188" i="9"/>
  <c r="J188" i="9"/>
  <c r="I188" i="9"/>
  <c r="H188" i="9"/>
  <c r="G188" i="9"/>
  <c r="F188" i="9"/>
  <c r="L187" i="9"/>
  <c r="K187" i="9"/>
  <c r="J187" i="9"/>
  <c r="I187" i="9"/>
  <c r="H187" i="9"/>
  <c r="G187" i="9"/>
  <c r="F187" i="9"/>
  <c r="S186" i="9"/>
  <c r="R186" i="9"/>
  <c r="E186" i="9"/>
  <c r="S185" i="9"/>
  <c r="R185" i="9"/>
  <c r="E185" i="9"/>
  <c r="L184" i="9"/>
  <c r="K184" i="9"/>
  <c r="J184" i="9"/>
  <c r="I184" i="9"/>
  <c r="H184" i="9"/>
  <c r="G184" i="9"/>
  <c r="F184" i="9"/>
  <c r="L183" i="9"/>
  <c r="K183" i="9"/>
  <c r="J183" i="9"/>
  <c r="I183" i="9"/>
  <c r="H183" i="9"/>
  <c r="G183" i="9"/>
  <c r="F183" i="9"/>
  <c r="L182" i="9"/>
  <c r="K182" i="9"/>
  <c r="J182" i="9"/>
  <c r="I182" i="9"/>
  <c r="H182" i="9"/>
  <c r="G182" i="9"/>
  <c r="F182" i="9"/>
  <c r="L181" i="9"/>
  <c r="K181" i="9"/>
  <c r="J181" i="9"/>
  <c r="I181" i="9"/>
  <c r="H181" i="9"/>
  <c r="G181" i="9"/>
  <c r="F181" i="9"/>
  <c r="L180" i="9"/>
  <c r="K180" i="9"/>
  <c r="J180" i="9"/>
  <c r="I180" i="9"/>
  <c r="H180" i="9"/>
  <c r="G180" i="9"/>
  <c r="F180" i="9"/>
  <c r="S179" i="9"/>
  <c r="R179" i="9"/>
  <c r="E179" i="9"/>
  <c r="S178" i="9"/>
  <c r="R178" i="9"/>
  <c r="E178" i="9"/>
  <c r="L177" i="9"/>
  <c r="K177" i="9"/>
  <c r="J177" i="9"/>
  <c r="I177" i="9"/>
  <c r="H177" i="9"/>
  <c r="G177" i="9"/>
  <c r="F177" i="9"/>
  <c r="L176" i="9"/>
  <c r="K176" i="9"/>
  <c r="J176" i="9"/>
  <c r="I176" i="9"/>
  <c r="H176" i="9"/>
  <c r="G176" i="9"/>
  <c r="F176" i="9"/>
  <c r="L175" i="9"/>
  <c r="K175" i="9"/>
  <c r="J175" i="9"/>
  <c r="I175" i="9"/>
  <c r="H175" i="9"/>
  <c r="G175" i="9"/>
  <c r="F175" i="9"/>
  <c r="L174" i="9"/>
  <c r="K174" i="9"/>
  <c r="J174" i="9"/>
  <c r="I174" i="9"/>
  <c r="H174" i="9"/>
  <c r="G174" i="9"/>
  <c r="F174" i="9"/>
  <c r="L173" i="9"/>
  <c r="K173" i="9"/>
  <c r="J173" i="9"/>
  <c r="I173" i="9"/>
  <c r="H173" i="9"/>
  <c r="G173" i="9"/>
  <c r="F173" i="9"/>
  <c r="S171" i="9"/>
  <c r="R171" i="9"/>
  <c r="E171" i="9"/>
  <c r="L170" i="9"/>
  <c r="K170" i="9"/>
  <c r="J170" i="9"/>
  <c r="I170" i="9"/>
  <c r="H170" i="9"/>
  <c r="G170" i="9"/>
  <c r="F170" i="9"/>
  <c r="L169" i="9"/>
  <c r="K169" i="9"/>
  <c r="J169" i="9"/>
  <c r="I169" i="9"/>
  <c r="H169" i="9"/>
  <c r="G169" i="9"/>
  <c r="F169" i="9"/>
  <c r="L168" i="9"/>
  <c r="K168" i="9"/>
  <c r="J168" i="9"/>
  <c r="I168" i="9"/>
  <c r="H168" i="9"/>
  <c r="G168" i="9"/>
  <c r="F168" i="9"/>
  <c r="L167" i="9"/>
  <c r="K167" i="9"/>
  <c r="J167" i="9"/>
  <c r="I167" i="9"/>
  <c r="H167" i="9"/>
  <c r="G167" i="9"/>
  <c r="F167" i="9"/>
  <c r="S166" i="9"/>
  <c r="S172" i="9" s="1"/>
  <c r="R166" i="9"/>
  <c r="R172" i="9" s="1"/>
  <c r="E166" i="9"/>
  <c r="E172" i="9" s="1"/>
  <c r="L165" i="9"/>
  <c r="K165" i="9"/>
  <c r="J165" i="9"/>
  <c r="I165" i="9"/>
  <c r="H165" i="9"/>
  <c r="G165" i="9"/>
  <c r="F165" i="9"/>
  <c r="L164" i="9"/>
  <c r="K164" i="9"/>
  <c r="J164" i="9"/>
  <c r="I164" i="9"/>
  <c r="H164" i="9"/>
  <c r="G164" i="9"/>
  <c r="F164" i="9"/>
  <c r="L163" i="9"/>
  <c r="K163" i="9"/>
  <c r="J163" i="9"/>
  <c r="I163" i="9"/>
  <c r="H163" i="9"/>
  <c r="G163" i="9"/>
  <c r="F163" i="9"/>
  <c r="L162" i="9"/>
  <c r="K162" i="9"/>
  <c r="J162" i="9"/>
  <c r="I162" i="9"/>
  <c r="H162" i="9"/>
  <c r="G162" i="9"/>
  <c r="F162" i="9"/>
  <c r="L161" i="9"/>
  <c r="K161" i="9"/>
  <c r="J161" i="9"/>
  <c r="I161" i="9"/>
  <c r="H161" i="9"/>
  <c r="G161" i="9"/>
  <c r="F161" i="9"/>
  <c r="L160" i="9"/>
  <c r="K160" i="9"/>
  <c r="J160" i="9"/>
  <c r="I160" i="9"/>
  <c r="H160" i="9"/>
  <c r="G160" i="9"/>
  <c r="F160" i="9"/>
  <c r="L159" i="9"/>
  <c r="K159" i="9"/>
  <c r="J159" i="9"/>
  <c r="I159" i="9"/>
  <c r="H159" i="9"/>
  <c r="G159" i="9"/>
  <c r="F159" i="9"/>
  <c r="L158" i="9"/>
  <c r="K158" i="9"/>
  <c r="J158" i="9"/>
  <c r="I158" i="9"/>
  <c r="H158" i="9"/>
  <c r="G158" i="9"/>
  <c r="F158" i="9"/>
  <c r="S157" i="9"/>
  <c r="R157" i="9"/>
  <c r="E157" i="9"/>
  <c r="S156" i="9"/>
  <c r="R156" i="9"/>
  <c r="E156" i="9"/>
  <c r="L155" i="9"/>
  <c r="K155" i="9"/>
  <c r="J155" i="9"/>
  <c r="I155" i="9"/>
  <c r="H155" i="9"/>
  <c r="G155" i="9"/>
  <c r="F155" i="9"/>
  <c r="L154" i="9"/>
  <c r="K154" i="9"/>
  <c r="J154" i="9"/>
  <c r="I154" i="9"/>
  <c r="H154" i="9"/>
  <c r="G154" i="9"/>
  <c r="F154" i="9"/>
  <c r="L153" i="9"/>
  <c r="K153" i="9"/>
  <c r="J153" i="9"/>
  <c r="I153" i="9"/>
  <c r="H153" i="9"/>
  <c r="G153" i="9"/>
  <c r="F153" i="9"/>
  <c r="L152" i="9"/>
  <c r="K152" i="9"/>
  <c r="J152" i="9"/>
  <c r="I152" i="9"/>
  <c r="H152" i="9"/>
  <c r="G152" i="9"/>
  <c r="F152" i="9"/>
  <c r="L151" i="9"/>
  <c r="K151" i="9"/>
  <c r="J151" i="9"/>
  <c r="I151" i="9"/>
  <c r="H151" i="9"/>
  <c r="G151" i="9"/>
  <c r="F151" i="9"/>
  <c r="S150" i="9"/>
  <c r="R150" i="9"/>
  <c r="E150" i="9"/>
  <c r="S149" i="9"/>
  <c r="R149" i="9"/>
  <c r="E149" i="9"/>
  <c r="L148" i="9"/>
  <c r="K148" i="9"/>
  <c r="J148" i="9"/>
  <c r="I148" i="9"/>
  <c r="H148" i="9"/>
  <c r="G148" i="9"/>
  <c r="F148" i="9"/>
  <c r="L147" i="9"/>
  <c r="K147" i="9"/>
  <c r="J147" i="9"/>
  <c r="I147" i="9"/>
  <c r="H147" i="9"/>
  <c r="G147" i="9"/>
  <c r="F147" i="9"/>
  <c r="L146" i="9"/>
  <c r="K146" i="9"/>
  <c r="J146" i="9"/>
  <c r="I146" i="9"/>
  <c r="H146" i="9"/>
  <c r="G146" i="9"/>
  <c r="F146" i="9"/>
  <c r="L145" i="9"/>
  <c r="K145" i="9"/>
  <c r="J145" i="9"/>
  <c r="I145" i="9"/>
  <c r="H145" i="9"/>
  <c r="G145" i="9"/>
  <c r="F145" i="9"/>
  <c r="L144" i="9"/>
  <c r="K144" i="9"/>
  <c r="J144" i="9"/>
  <c r="I144" i="9"/>
  <c r="H144" i="9"/>
  <c r="G144" i="9"/>
  <c r="F144" i="9"/>
  <c r="S143" i="9"/>
  <c r="R143" i="9"/>
  <c r="E143" i="9"/>
  <c r="S142" i="9"/>
  <c r="R142" i="9"/>
  <c r="E142" i="9"/>
  <c r="L141" i="9"/>
  <c r="K141" i="9"/>
  <c r="J141" i="9"/>
  <c r="I141" i="9"/>
  <c r="H141" i="9"/>
  <c r="G141" i="9"/>
  <c r="F141" i="9"/>
  <c r="L140" i="9"/>
  <c r="K140" i="9"/>
  <c r="J140" i="9"/>
  <c r="I140" i="9"/>
  <c r="H140" i="9"/>
  <c r="G140" i="9"/>
  <c r="F140" i="9"/>
  <c r="L139" i="9"/>
  <c r="K139" i="9"/>
  <c r="J139" i="9"/>
  <c r="I139" i="9"/>
  <c r="H139" i="9"/>
  <c r="G139" i="9"/>
  <c r="F139" i="9"/>
  <c r="S137" i="9"/>
  <c r="R137" i="9"/>
  <c r="E137" i="9"/>
  <c r="L136" i="9"/>
  <c r="K136" i="9"/>
  <c r="J136" i="9"/>
  <c r="I136" i="9"/>
  <c r="H136" i="9"/>
  <c r="G136" i="9"/>
  <c r="F136" i="9"/>
  <c r="L135" i="9"/>
  <c r="K135" i="9"/>
  <c r="J135" i="9"/>
  <c r="I135" i="9"/>
  <c r="H135" i="9"/>
  <c r="G135" i="9"/>
  <c r="F135" i="9"/>
  <c r="S134" i="9"/>
  <c r="R134" i="9"/>
  <c r="E134" i="9"/>
  <c r="L133" i="9"/>
  <c r="K133" i="9"/>
  <c r="J133" i="9"/>
  <c r="I133" i="9"/>
  <c r="H133" i="9"/>
  <c r="G133" i="9"/>
  <c r="F133" i="9"/>
  <c r="L132" i="9"/>
  <c r="K132" i="9"/>
  <c r="J132" i="9"/>
  <c r="I132" i="9"/>
  <c r="H132" i="9"/>
  <c r="G132" i="9"/>
  <c r="F132" i="9"/>
  <c r="L131" i="9"/>
  <c r="K131" i="9"/>
  <c r="J131" i="9"/>
  <c r="I131" i="9"/>
  <c r="H131" i="9"/>
  <c r="G131" i="9"/>
  <c r="F131" i="9"/>
  <c r="L130" i="9"/>
  <c r="K130" i="9"/>
  <c r="J130" i="9"/>
  <c r="I130" i="9"/>
  <c r="H130" i="9"/>
  <c r="G130" i="9"/>
  <c r="F130" i="9"/>
  <c r="L129" i="9"/>
  <c r="K129" i="9"/>
  <c r="J129" i="9"/>
  <c r="I129" i="9"/>
  <c r="H129" i="9"/>
  <c r="G129" i="9"/>
  <c r="F129" i="9"/>
  <c r="S126" i="9"/>
  <c r="R126" i="9"/>
  <c r="E126" i="9"/>
  <c r="L125" i="9"/>
  <c r="K125" i="9"/>
  <c r="J125" i="9"/>
  <c r="I125" i="9"/>
  <c r="H125" i="9"/>
  <c r="G125" i="9"/>
  <c r="F125" i="9"/>
  <c r="L124" i="9"/>
  <c r="K124" i="9"/>
  <c r="J124" i="9"/>
  <c r="I124" i="9"/>
  <c r="H124" i="9"/>
  <c r="G124" i="9"/>
  <c r="F124" i="9"/>
  <c r="L123" i="9"/>
  <c r="K123" i="9"/>
  <c r="J123" i="9"/>
  <c r="I123" i="9"/>
  <c r="H123" i="9"/>
  <c r="G123" i="9"/>
  <c r="F123" i="9"/>
  <c r="L122" i="9"/>
  <c r="K122" i="9"/>
  <c r="J122" i="9"/>
  <c r="I122" i="9"/>
  <c r="H122" i="9"/>
  <c r="G122" i="9"/>
  <c r="F122" i="9"/>
  <c r="S121" i="9"/>
  <c r="S127" i="9" s="1"/>
  <c r="R121" i="9"/>
  <c r="R127" i="9" s="1"/>
  <c r="E121" i="9"/>
  <c r="E127" i="9" s="1"/>
  <c r="L120" i="9"/>
  <c r="K120" i="9"/>
  <c r="J120" i="9"/>
  <c r="I120" i="9"/>
  <c r="H120" i="9"/>
  <c r="G120" i="9"/>
  <c r="F120" i="9"/>
  <c r="L119" i="9"/>
  <c r="K119" i="9"/>
  <c r="J119" i="9"/>
  <c r="I119" i="9"/>
  <c r="H119" i="9"/>
  <c r="G119" i="9"/>
  <c r="F119" i="9"/>
  <c r="L118" i="9"/>
  <c r="K118" i="9"/>
  <c r="J118" i="9"/>
  <c r="I118" i="9"/>
  <c r="H118" i="9"/>
  <c r="G118" i="9"/>
  <c r="F118" i="9"/>
  <c r="L117" i="9"/>
  <c r="K117" i="9"/>
  <c r="J117" i="9"/>
  <c r="I117" i="9"/>
  <c r="H117" i="9"/>
  <c r="G117" i="9"/>
  <c r="F117" i="9"/>
  <c r="L116" i="9"/>
  <c r="K116" i="9"/>
  <c r="J116" i="9"/>
  <c r="I116" i="9"/>
  <c r="H116" i="9"/>
  <c r="G116" i="9"/>
  <c r="F116" i="9"/>
  <c r="L115" i="9"/>
  <c r="K115" i="9"/>
  <c r="J115" i="9"/>
  <c r="I115" i="9"/>
  <c r="H115" i="9"/>
  <c r="G115" i="9"/>
  <c r="F115" i="9"/>
  <c r="L114" i="9"/>
  <c r="K114" i="9"/>
  <c r="J114" i="9"/>
  <c r="I114" i="9"/>
  <c r="H114" i="9"/>
  <c r="G114" i="9"/>
  <c r="F114" i="9"/>
  <c r="S113" i="9"/>
  <c r="R113" i="9"/>
  <c r="E113" i="9"/>
  <c r="S112" i="9"/>
  <c r="R112" i="9"/>
  <c r="E112" i="9"/>
  <c r="L111" i="9"/>
  <c r="K111" i="9"/>
  <c r="J111" i="9"/>
  <c r="I111" i="9"/>
  <c r="H111" i="9"/>
  <c r="G111" i="9"/>
  <c r="F111" i="9"/>
  <c r="L110" i="9"/>
  <c r="K110" i="9"/>
  <c r="J110" i="9"/>
  <c r="I110" i="9"/>
  <c r="H110" i="9"/>
  <c r="G110" i="9"/>
  <c r="F110" i="9"/>
  <c r="L109" i="9"/>
  <c r="K109" i="9"/>
  <c r="J109" i="9"/>
  <c r="I109" i="9"/>
  <c r="H109" i="9"/>
  <c r="G109" i="9"/>
  <c r="F109" i="9"/>
  <c r="L108" i="9"/>
  <c r="K108" i="9"/>
  <c r="J108" i="9"/>
  <c r="I108" i="9"/>
  <c r="H108" i="9"/>
  <c r="G108" i="9"/>
  <c r="F108" i="9"/>
  <c r="S107" i="9"/>
  <c r="R107" i="9"/>
  <c r="E107" i="9"/>
  <c r="S106" i="9"/>
  <c r="R106" i="9"/>
  <c r="E106" i="9"/>
  <c r="L105" i="9"/>
  <c r="K105" i="9"/>
  <c r="J105" i="9"/>
  <c r="I105" i="9"/>
  <c r="H105" i="9"/>
  <c r="G105" i="9"/>
  <c r="F105" i="9"/>
  <c r="L104" i="9"/>
  <c r="K104" i="9"/>
  <c r="J104" i="9"/>
  <c r="I104" i="9"/>
  <c r="H104" i="9"/>
  <c r="G104" i="9"/>
  <c r="F104" i="9"/>
  <c r="L103" i="9"/>
  <c r="K103" i="9"/>
  <c r="J103" i="9"/>
  <c r="I103" i="9"/>
  <c r="H103" i="9"/>
  <c r="G103" i="9"/>
  <c r="F103" i="9"/>
  <c r="L102" i="9"/>
  <c r="K102" i="9"/>
  <c r="J102" i="9"/>
  <c r="I102" i="9"/>
  <c r="H102" i="9"/>
  <c r="G102" i="9"/>
  <c r="F102" i="9"/>
  <c r="S100" i="9"/>
  <c r="R100" i="9"/>
  <c r="E100" i="9"/>
  <c r="L99" i="9"/>
  <c r="K99" i="9"/>
  <c r="J99" i="9"/>
  <c r="I99" i="9"/>
  <c r="H99" i="9"/>
  <c r="G99" i="9"/>
  <c r="F99" i="9"/>
  <c r="L98" i="9"/>
  <c r="K98" i="9"/>
  <c r="J98" i="9"/>
  <c r="I98" i="9"/>
  <c r="H98" i="9"/>
  <c r="G98" i="9"/>
  <c r="F98" i="9"/>
  <c r="L97" i="9"/>
  <c r="K97" i="9"/>
  <c r="J97" i="9"/>
  <c r="I97" i="9"/>
  <c r="H97" i="9"/>
  <c r="G97" i="9"/>
  <c r="F97" i="9"/>
  <c r="L96" i="9"/>
  <c r="K96" i="9"/>
  <c r="J96" i="9"/>
  <c r="I96" i="9"/>
  <c r="H96" i="9"/>
  <c r="G96" i="9"/>
  <c r="F96" i="9"/>
  <c r="S95" i="9"/>
  <c r="S101" i="9" s="1"/>
  <c r="R95" i="9"/>
  <c r="R101" i="9" s="1"/>
  <c r="E95" i="9"/>
  <c r="E101" i="9" s="1"/>
  <c r="L94" i="9"/>
  <c r="K94" i="9"/>
  <c r="J94" i="9"/>
  <c r="I94" i="9"/>
  <c r="H94" i="9"/>
  <c r="G94" i="9"/>
  <c r="F94" i="9"/>
  <c r="L93" i="9"/>
  <c r="K93" i="9"/>
  <c r="J93" i="9"/>
  <c r="I93" i="9"/>
  <c r="H93" i="9"/>
  <c r="G93" i="9"/>
  <c r="F93" i="9"/>
  <c r="L92" i="9"/>
  <c r="K92" i="9"/>
  <c r="J92" i="9"/>
  <c r="I92" i="9"/>
  <c r="H92" i="9"/>
  <c r="G92" i="9"/>
  <c r="F92" i="9"/>
  <c r="L91" i="9"/>
  <c r="K91" i="9"/>
  <c r="J91" i="9"/>
  <c r="I91" i="9"/>
  <c r="H91" i="9"/>
  <c r="G91" i="9"/>
  <c r="F91" i="9"/>
  <c r="L90" i="9"/>
  <c r="K90" i="9"/>
  <c r="J90" i="9"/>
  <c r="I90" i="9"/>
  <c r="H90" i="9"/>
  <c r="G90" i="9"/>
  <c r="F90" i="9"/>
  <c r="L89" i="9"/>
  <c r="K89" i="9"/>
  <c r="J89" i="9"/>
  <c r="I89" i="9"/>
  <c r="H89" i="9"/>
  <c r="G89" i="9"/>
  <c r="F89" i="9"/>
  <c r="L88" i="9"/>
  <c r="K88" i="9"/>
  <c r="J88" i="9"/>
  <c r="I88" i="9"/>
  <c r="H88" i="9"/>
  <c r="G88" i="9"/>
  <c r="F88" i="9"/>
  <c r="L87" i="9"/>
  <c r="K87" i="9"/>
  <c r="J87" i="9"/>
  <c r="I87" i="9"/>
  <c r="H87" i="9"/>
  <c r="G87" i="9"/>
  <c r="F87" i="9"/>
  <c r="L86" i="9"/>
  <c r="K86" i="9"/>
  <c r="J86" i="9"/>
  <c r="I86" i="9"/>
  <c r="H86" i="9"/>
  <c r="G86" i="9"/>
  <c r="F86" i="9"/>
  <c r="L85" i="9"/>
  <c r="K85" i="9"/>
  <c r="J85" i="9"/>
  <c r="I85" i="9"/>
  <c r="H85" i="9"/>
  <c r="G85" i="9"/>
  <c r="F85" i="9"/>
  <c r="S84" i="9"/>
  <c r="R84" i="9"/>
  <c r="E84" i="9"/>
  <c r="S83" i="9"/>
  <c r="R83" i="9"/>
  <c r="E83" i="9"/>
  <c r="L82" i="9"/>
  <c r="K82" i="9"/>
  <c r="J82" i="9"/>
  <c r="I82" i="9"/>
  <c r="H82" i="9"/>
  <c r="G82" i="9"/>
  <c r="F82" i="9"/>
  <c r="L81" i="9"/>
  <c r="K81" i="9"/>
  <c r="J81" i="9"/>
  <c r="I81" i="9"/>
  <c r="H81" i="9"/>
  <c r="G81" i="9"/>
  <c r="F81" i="9"/>
  <c r="L80" i="9"/>
  <c r="K80" i="9"/>
  <c r="J80" i="9"/>
  <c r="I80" i="9"/>
  <c r="H80" i="9"/>
  <c r="G80" i="9"/>
  <c r="F80" i="9"/>
  <c r="L79" i="9"/>
  <c r="K79" i="9"/>
  <c r="J79" i="9"/>
  <c r="I79" i="9"/>
  <c r="H79" i="9"/>
  <c r="G79" i="9"/>
  <c r="F79" i="9"/>
  <c r="L78" i="9"/>
  <c r="K78" i="9"/>
  <c r="J78" i="9"/>
  <c r="I78" i="9"/>
  <c r="H78" i="9"/>
  <c r="G78" i="9"/>
  <c r="F78" i="9"/>
  <c r="L77" i="9"/>
  <c r="K77" i="9"/>
  <c r="J77" i="9"/>
  <c r="I77" i="9"/>
  <c r="H77" i="9"/>
  <c r="G77" i="9"/>
  <c r="F77" i="9"/>
  <c r="L76" i="9"/>
  <c r="K76" i="9"/>
  <c r="J76" i="9"/>
  <c r="I76" i="9"/>
  <c r="H76" i="9"/>
  <c r="G76" i="9"/>
  <c r="F76" i="9"/>
  <c r="S73" i="9"/>
  <c r="R73" i="9"/>
  <c r="E73" i="9"/>
  <c r="L72" i="9"/>
  <c r="L73" i="9" s="1"/>
  <c r="K72" i="9"/>
  <c r="K73" i="9" s="1"/>
  <c r="J72" i="9"/>
  <c r="J73" i="9" s="1"/>
  <c r="I72" i="9"/>
  <c r="I73" i="9" s="1"/>
  <c r="H72" i="9"/>
  <c r="H73" i="9" s="1"/>
  <c r="G72" i="9"/>
  <c r="F72" i="9"/>
  <c r="S71" i="9"/>
  <c r="S74" i="9" s="1"/>
  <c r="R71" i="9"/>
  <c r="R74" i="9" s="1"/>
  <c r="E71" i="9"/>
  <c r="E74" i="9" s="1"/>
  <c r="L70" i="9"/>
  <c r="K70" i="9"/>
  <c r="J70" i="9"/>
  <c r="I70" i="9"/>
  <c r="H70" i="9"/>
  <c r="G70" i="9"/>
  <c r="F70" i="9"/>
  <c r="L69" i="9"/>
  <c r="K69" i="9"/>
  <c r="J69" i="9"/>
  <c r="I69" i="9"/>
  <c r="H69" i="9"/>
  <c r="G69" i="9"/>
  <c r="F69" i="9"/>
  <c r="L68" i="9"/>
  <c r="K68" i="9"/>
  <c r="J68" i="9"/>
  <c r="I68" i="9"/>
  <c r="H68" i="9"/>
  <c r="G68" i="9"/>
  <c r="F68" i="9"/>
  <c r="L67" i="9"/>
  <c r="K67" i="9"/>
  <c r="J67" i="9"/>
  <c r="I67" i="9"/>
  <c r="H67" i="9"/>
  <c r="G67" i="9"/>
  <c r="F67" i="9"/>
  <c r="S65" i="9"/>
  <c r="R65" i="9"/>
  <c r="E65" i="9"/>
  <c r="L64" i="9"/>
  <c r="K64" i="9"/>
  <c r="J64" i="9"/>
  <c r="I64" i="9"/>
  <c r="H64" i="9"/>
  <c r="G64" i="9"/>
  <c r="F64" i="9"/>
  <c r="L63" i="9"/>
  <c r="K63" i="9"/>
  <c r="J63" i="9"/>
  <c r="I63" i="9"/>
  <c r="H63" i="9"/>
  <c r="G63" i="9"/>
  <c r="F63" i="9"/>
  <c r="L62" i="9"/>
  <c r="K62" i="9"/>
  <c r="J62" i="9"/>
  <c r="I62" i="9"/>
  <c r="H62" i="9"/>
  <c r="G62" i="9"/>
  <c r="F62" i="9"/>
  <c r="L61" i="9"/>
  <c r="K61" i="9"/>
  <c r="J61" i="9"/>
  <c r="I61" i="9"/>
  <c r="H61" i="9"/>
  <c r="G61" i="9"/>
  <c r="F61" i="9"/>
  <c r="S60" i="9"/>
  <c r="R60" i="9"/>
  <c r="E60" i="9"/>
  <c r="L59" i="9"/>
  <c r="K59" i="9"/>
  <c r="J59" i="9"/>
  <c r="I59" i="9"/>
  <c r="H59" i="9"/>
  <c r="G59" i="9"/>
  <c r="F59" i="9"/>
  <c r="L58" i="9"/>
  <c r="K58" i="9"/>
  <c r="J58" i="9"/>
  <c r="I58" i="9"/>
  <c r="H58" i="9"/>
  <c r="G58" i="9"/>
  <c r="F58" i="9"/>
  <c r="L57" i="9"/>
  <c r="K57" i="9"/>
  <c r="J57" i="9"/>
  <c r="I57" i="9"/>
  <c r="H57" i="9"/>
  <c r="G57" i="9"/>
  <c r="F57" i="9"/>
  <c r="L56" i="9"/>
  <c r="K56" i="9"/>
  <c r="J56" i="9"/>
  <c r="I56" i="9"/>
  <c r="H56" i="9"/>
  <c r="G56" i="9"/>
  <c r="F56" i="9"/>
  <c r="L55" i="9"/>
  <c r="K55" i="9"/>
  <c r="J55" i="9"/>
  <c r="I55" i="9"/>
  <c r="H55" i="9"/>
  <c r="G55" i="9"/>
  <c r="F55" i="9"/>
  <c r="L54" i="9"/>
  <c r="K54" i="9"/>
  <c r="J54" i="9"/>
  <c r="I54" i="9"/>
  <c r="H54" i="9"/>
  <c r="G54" i="9"/>
  <c r="F54" i="9"/>
  <c r="L53" i="9"/>
  <c r="K53" i="9"/>
  <c r="J53" i="9"/>
  <c r="I53" i="9"/>
  <c r="H53" i="9"/>
  <c r="G53" i="9"/>
  <c r="F53" i="9"/>
  <c r="L52" i="9"/>
  <c r="K52" i="9"/>
  <c r="J52" i="9"/>
  <c r="I52" i="9"/>
  <c r="H52" i="9"/>
  <c r="G52" i="9"/>
  <c r="F52" i="9"/>
  <c r="S51" i="9"/>
  <c r="R51" i="9"/>
  <c r="E51" i="9"/>
  <c r="L50" i="9"/>
  <c r="K50" i="9"/>
  <c r="J50" i="9"/>
  <c r="I50" i="9"/>
  <c r="H50" i="9"/>
  <c r="G50" i="9"/>
  <c r="F50" i="9"/>
  <c r="L49" i="9"/>
  <c r="K49" i="9"/>
  <c r="J49" i="9"/>
  <c r="I49" i="9"/>
  <c r="H49" i="9"/>
  <c r="G49" i="9"/>
  <c r="F49" i="9"/>
  <c r="L48" i="9"/>
  <c r="K48" i="9"/>
  <c r="J48" i="9"/>
  <c r="I48" i="9"/>
  <c r="H48" i="9"/>
  <c r="G48" i="9"/>
  <c r="F48" i="9"/>
  <c r="L47" i="9"/>
  <c r="K47" i="9"/>
  <c r="J47" i="9"/>
  <c r="I47" i="9"/>
  <c r="H47" i="9"/>
  <c r="G47" i="9"/>
  <c r="F47" i="9"/>
  <c r="L46" i="9"/>
  <c r="K46" i="9"/>
  <c r="J46" i="9"/>
  <c r="I46" i="9"/>
  <c r="H46" i="9"/>
  <c r="G46" i="9"/>
  <c r="F46" i="9"/>
  <c r="S45" i="9"/>
  <c r="R45" i="9"/>
  <c r="E45" i="9"/>
  <c r="S44" i="9"/>
  <c r="R44" i="9"/>
  <c r="E44" i="9"/>
  <c r="L43" i="9"/>
  <c r="K43" i="9"/>
  <c r="J43" i="9"/>
  <c r="I43" i="9"/>
  <c r="H43" i="9"/>
  <c r="G43" i="9"/>
  <c r="F43" i="9"/>
  <c r="L42" i="9"/>
  <c r="K42" i="9"/>
  <c r="J42" i="9"/>
  <c r="I42" i="9"/>
  <c r="H42" i="9"/>
  <c r="G42" i="9"/>
  <c r="F42" i="9"/>
  <c r="L41" i="9"/>
  <c r="K41" i="9"/>
  <c r="J41" i="9"/>
  <c r="I41" i="9"/>
  <c r="H41" i="9"/>
  <c r="G41" i="9"/>
  <c r="F41" i="9"/>
  <c r="L40" i="9"/>
  <c r="K40" i="9"/>
  <c r="J40" i="9"/>
  <c r="I40" i="9"/>
  <c r="H40" i="9"/>
  <c r="G40" i="9"/>
  <c r="F40" i="9"/>
  <c r="L39" i="9"/>
  <c r="K39" i="9"/>
  <c r="J39" i="9"/>
  <c r="I39" i="9"/>
  <c r="H39" i="9"/>
  <c r="G39" i="9"/>
  <c r="F39" i="9"/>
  <c r="L38" i="9"/>
  <c r="K38" i="9"/>
  <c r="J38" i="9"/>
  <c r="I38" i="9"/>
  <c r="H38" i="9"/>
  <c r="G38" i="9"/>
  <c r="F38" i="9"/>
  <c r="L37" i="9"/>
  <c r="K37" i="9"/>
  <c r="J37" i="9"/>
  <c r="I37" i="9"/>
  <c r="H37" i="9"/>
  <c r="G37" i="9"/>
  <c r="F37" i="9"/>
  <c r="L36" i="9"/>
  <c r="K36" i="9"/>
  <c r="J36" i="9"/>
  <c r="I36" i="9"/>
  <c r="H36" i="9"/>
  <c r="G36" i="9"/>
  <c r="F36" i="9"/>
  <c r="L35" i="9"/>
  <c r="K35" i="9"/>
  <c r="J35" i="9"/>
  <c r="I35" i="9"/>
  <c r="H35" i="9"/>
  <c r="G35" i="9"/>
  <c r="F35" i="9"/>
  <c r="S33" i="9"/>
  <c r="R33" i="9"/>
  <c r="E33" i="9"/>
  <c r="L32" i="9"/>
  <c r="L33" i="9" s="1"/>
  <c r="K32" i="9"/>
  <c r="K33" i="9" s="1"/>
  <c r="J32" i="9"/>
  <c r="J33" i="9" s="1"/>
  <c r="I32" i="9"/>
  <c r="I33" i="9" s="1"/>
  <c r="H32" i="9"/>
  <c r="H33" i="9" s="1"/>
  <c r="G32" i="9"/>
  <c r="F32" i="9"/>
  <c r="S31" i="9"/>
  <c r="S34" i="9" s="1"/>
  <c r="R31" i="9"/>
  <c r="R34" i="9" s="1"/>
  <c r="E31" i="9"/>
  <c r="E34" i="9" s="1"/>
  <c r="L30" i="9"/>
  <c r="K30" i="9"/>
  <c r="J30" i="9"/>
  <c r="I30" i="9"/>
  <c r="H30" i="9"/>
  <c r="G30" i="9"/>
  <c r="F30" i="9"/>
  <c r="L29" i="9"/>
  <c r="K29" i="9"/>
  <c r="J29" i="9"/>
  <c r="I29" i="9"/>
  <c r="H29" i="9"/>
  <c r="G29" i="9"/>
  <c r="F29" i="9"/>
  <c r="L28" i="9"/>
  <c r="K28" i="9"/>
  <c r="J28" i="9"/>
  <c r="I28" i="9"/>
  <c r="H28" i="9"/>
  <c r="G28" i="9"/>
  <c r="F28" i="9"/>
  <c r="L27" i="9"/>
  <c r="K27" i="9"/>
  <c r="J27" i="9"/>
  <c r="I27" i="9"/>
  <c r="H27" i="9"/>
  <c r="G27" i="9"/>
  <c r="F27" i="9"/>
  <c r="L26" i="9"/>
  <c r="K26" i="9"/>
  <c r="J26" i="9"/>
  <c r="I26" i="9"/>
  <c r="H26" i="9"/>
  <c r="G26" i="9"/>
  <c r="F26" i="9"/>
  <c r="S24" i="9"/>
  <c r="R24" i="9"/>
  <c r="E24" i="9"/>
  <c r="L23" i="9"/>
  <c r="L24" i="9" s="1"/>
  <c r="K23" i="9"/>
  <c r="K24" i="9" s="1"/>
  <c r="J23" i="9"/>
  <c r="J24" i="9" s="1"/>
  <c r="I23" i="9"/>
  <c r="I24" i="9" s="1"/>
  <c r="H23" i="9"/>
  <c r="H24" i="9" s="1"/>
  <c r="G23" i="9"/>
  <c r="F23" i="9"/>
  <c r="S22" i="9"/>
  <c r="S25" i="9" s="1"/>
  <c r="R22" i="9"/>
  <c r="R25" i="9" s="1"/>
  <c r="E22" i="9"/>
  <c r="E25" i="9" s="1"/>
  <c r="L21" i="9"/>
  <c r="K21" i="9"/>
  <c r="J21" i="9"/>
  <c r="I21" i="9"/>
  <c r="H21" i="9"/>
  <c r="G21" i="9"/>
  <c r="F21" i="9"/>
  <c r="L20" i="9"/>
  <c r="K20" i="9"/>
  <c r="J20" i="9"/>
  <c r="I20" i="9"/>
  <c r="H20" i="9"/>
  <c r="G20" i="9"/>
  <c r="F20" i="9"/>
  <c r="L19" i="9"/>
  <c r="K19" i="9"/>
  <c r="J19" i="9"/>
  <c r="I19" i="9"/>
  <c r="H19" i="9"/>
  <c r="G19" i="9"/>
  <c r="F19" i="9"/>
  <c r="L18" i="9"/>
  <c r="K18" i="9"/>
  <c r="J18" i="9"/>
  <c r="I18" i="9"/>
  <c r="H18" i="9"/>
  <c r="G18" i="9"/>
  <c r="F18" i="9"/>
  <c r="L17" i="9"/>
  <c r="K17" i="9"/>
  <c r="J17" i="9"/>
  <c r="I17" i="9"/>
  <c r="H17" i="9"/>
  <c r="G17" i="9"/>
  <c r="F17" i="9"/>
  <c r="S15" i="9"/>
  <c r="R15" i="9"/>
  <c r="E15" i="9"/>
  <c r="L14" i="9"/>
  <c r="L15" i="9" s="1"/>
  <c r="K14" i="9"/>
  <c r="K15" i="9" s="1"/>
  <c r="J14" i="9"/>
  <c r="J15" i="9" s="1"/>
  <c r="I14" i="9"/>
  <c r="I15" i="9" s="1"/>
  <c r="H14" i="9"/>
  <c r="H15" i="9" s="1"/>
  <c r="G14" i="9"/>
  <c r="F14" i="9"/>
  <c r="S13" i="9"/>
  <c r="S16" i="9" s="1"/>
  <c r="R13" i="9"/>
  <c r="R16" i="9" s="1"/>
  <c r="E13" i="9"/>
  <c r="E16" i="9" s="1"/>
  <c r="L12" i="9"/>
  <c r="K12" i="9"/>
  <c r="J12" i="9"/>
  <c r="I12" i="9"/>
  <c r="H12" i="9"/>
  <c r="G12" i="9"/>
  <c r="F12" i="9"/>
  <c r="L11" i="9"/>
  <c r="K11" i="9"/>
  <c r="J11" i="9"/>
  <c r="I11" i="9"/>
  <c r="H11" i="9"/>
  <c r="G11" i="9"/>
  <c r="F11" i="9"/>
  <c r="L10" i="9"/>
  <c r="K10" i="9"/>
  <c r="J10" i="9"/>
  <c r="I10" i="9"/>
  <c r="H10" i="9"/>
  <c r="G10" i="9"/>
  <c r="F10" i="9"/>
  <c r="L9" i="9"/>
  <c r="K9" i="9"/>
  <c r="J9" i="9"/>
  <c r="I9" i="9"/>
  <c r="H9" i="9"/>
  <c r="G9" i="9"/>
  <c r="F9" i="9"/>
  <c r="L8" i="9"/>
  <c r="K8" i="9"/>
  <c r="J8" i="9"/>
  <c r="I8" i="9"/>
  <c r="H8" i="9"/>
  <c r="G8" i="9"/>
  <c r="F8" i="9"/>
  <c r="L7" i="9"/>
  <c r="K7" i="9"/>
  <c r="J7" i="9"/>
  <c r="I7" i="9"/>
  <c r="H7" i="9"/>
  <c r="G7" i="9"/>
  <c r="F7" i="9"/>
  <c r="L6" i="9"/>
  <c r="K6" i="9"/>
  <c r="J6" i="9"/>
  <c r="I6" i="9"/>
  <c r="H6" i="9"/>
  <c r="G6" i="9"/>
  <c r="F6" i="9"/>
  <c r="L5" i="9"/>
  <c r="K5" i="9"/>
  <c r="J5" i="9"/>
  <c r="I5" i="9"/>
  <c r="H5" i="9"/>
  <c r="G5" i="9"/>
  <c r="F5" i="9"/>
  <c r="B2" i="9"/>
  <c r="S245" i="8"/>
  <c r="R245" i="8"/>
  <c r="E245" i="8"/>
  <c r="S244" i="8"/>
  <c r="R244" i="8"/>
  <c r="E244" i="8"/>
  <c r="L243" i="8"/>
  <c r="K243" i="8"/>
  <c r="J243" i="8"/>
  <c r="I243" i="8"/>
  <c r="H243" i="8"/>
  <c r="G243" i="8"/>
  <c r="F243" i="8"/>
  <c r="L242" i="8"/>
  <c r="K242" i="8"/>
  <c r="J242" i="8"/>
  <c r="I242" i="8"/>
  <c r="H242" i="8"/>
  <c r="G242" i="8"/>
  <c r="F242" i="8"/>
  <c r="L241" i="8"/>
  <c r="K241" i="8"/>
  <c r="J241" i="8"/>
  <c r="I241" i="8"/>
  <c r="H241" i="8"/>
  <c r="G241" i="8"/>
  <c r="F241" i="8"/>
  <c r="L240" i="8"/>
  <c r="K240" i="8"/>
  <c r="J240" i="8"/>
  <c r="I240" i="8"/>
  <c r="H240" i="8"/>
  <c r="G240" i="8"/>
  <c r="F240" i="8"/>
  <c r="L239" i="8"/>
  <c r="K239" i="8"/>
  <c r="J239" i="8"/>
  <c r="I239" i="8"/>
  <c r="H239" i="8"/>
  <c r="G239" i="8"/>
  <c r="F239" i="8"/>
  <c r="S237" i="8"/>
  <c r="R237" i="8"/>
  <c r="E237" i="8"/>
  <c r="L236" i="8"/>
  <c r="L237" i="8" s="1"/>
  <c r="K236" i="8"/>
  <c r="K237" i="8" s="1"/>
  <c r="J236" i="8"/>
  <c r="J237" i="8" s="1"/>
  <c r="I236" i="8"/>
  <c r="I237" i="8" s="1"/>
  <c r="H236" i="8"/>
  <c r="H237" i="8" s="1"/>
  <c r="G236" i="8"/>
  <c r="F236" i="8"/>
  <c r="S235" i="8"/>
  <c r="S238" i="8" s="1"/>
  <c r="R235" i="8"/>
  <c r="R238" i="8" s="1"/>
  <c r="E235" i="8"/>
  <c r="E238" i="8" s="1"/>
  <c r="L234" i="8"/>
  <c r="K234" i="8"/>
  <c r="J234" i="8"/>
  <c r="I234" i="8"/>
  <c r="H234" i="8"/>
  <c r="G234" i="8"/>
  <c r="F234" i="8"/>
  <c r="L233" i="8"/>
  <c r="K233" i="8"/>
  <c r="J233" i="8"/>
  <c r="I233" i="8"/>
  <c r="H233" i="8"/>
  <c r="G233" i="8"/>
  <c r="F233" i="8"/>
  <c r="L232" i="8"/>
  <c r="K232" i="8"/>
  <c r="J232" i="8"/>
  <c r="I232" i="8"/>
  <c r="H232" i="8"/>
  <c r="G232" i="8"/>
  <c r="F232" i="8"/>
  <c r="L231" i="8"/>
  <c r="K231" i="8"/>
  <c r="J231" i="8"/>
  <c r="I231" i="8"/>
  <c r="H231" i="8"/>
  <c r="G231" i="8"/>
  <c r="F231" i="8"/>
  <c r="L230" i="8"/>
  <c r="K230" i="8"/>
  <c r="J230" i="8"/>
  <c r="I230" i="8"/>
  <c r="H230" i="8"/>
  <c r="G230" i="8"/>
  <c r="F230" i="8"/>
  <c r="L229" i="8"/>
  <c r="K229" i="8"/>
  <c r="J229" i="8"/>
  <c r="I229" i="8"/>
  <c r="H229" i="8"/>
  <c r="G229" i="8"/>
  <c r="F229" i="8"/>
  <c r="L228" i="8"/>
  <c r="K228" i="8"/>
  <c r="J228" i="8"/>
  <c r="I228" i="8"/>
  <c r="H228" i="8"/>
  <c r="G228" i="8"/>
  <c r="F228" i="8"/>
  <c r="L227" i="8"/>
  <c r="K227" i="8"/>
  <c r="J227" i="8"/>
  <c r="I227" i="8"/>
  <c r="H227" i="8"/>
  <c r="G227" i="8"/>
  <c r="F227" i="8"/>
  <c r="L226" i="8"/>
  <c r="K226" i="8"/>
  <c r="J226" i="8"/>
  <c r="I226" i="8"/>
  <c r="H226" i="8"/>
  <c r="G226" i="8"/>
  <c r="F226" i="8"/>
  <c r="L225" i="8"/>
  <c r="K225" i="8"/>
  <c r="J225" i="8"/>
  <c r="I225" i="8"/>
  <c r="H225" i="8"/>
  <c r="G225" i="8"/>
  <c r="F225" i="8"/>
  <c r="L224" i="8"/>
  <c r="K224" i="8"/>
  <c r="J224" i="8"/>
  <c r="I224" i="8"/>
  <c r="H224" i="8"/>
  <c r="G224" i="8"/>
  <c r="F224" i="8"/>
  <c r="S222" i="8"/>
  <c r="R222" i="8"/>
  <c r="E222" i="8"/>
  <c r="L221" i="8"/>
  <c r="K221" i="8"/>
  <c r="J221" i="8"/>
  <c r="I221" i="8"/>
  <c r="H221" i="8"/>
  <c r="G221" i="8"/>
  <c r="F221" i="8"/>
  <c r="L220" i="8"/>
  <c r="K220" i="8"/>
  <c r="J220" i="8"/>
  <c r="I220" i="8"/>
  <c r="H220" i="8"/>
  <c r="G220" i="8"/>
  <c r="F220" i="8"/>
  <c r="L219" i="8"/>
  <c r="K219" i="8"/>
  <c r="J219" i="8"/>
  <c r="I219" i="8"/>
  <c r="H219" i="8"/>
  <c r="G219" i="8"/>
  <c r="F219" i="8"/>
  <c r="L218" i="8"/>
  <c r="K218" i="8"/>
  <c r="J218" i="8"/>
  <c r="I218" i="8"/>
  <c r="H218" i="8"/>
  <c r="G218" i="8"/>
  <c r="F218" i="8"/>
  <c r="L217" i="8"/>
  <c r="K217" i="8"/>
  <c r="J217" i="8"/>
  <c r="I217" i="8"/>
  <c r="H217" i="8"/>
  <c r="G217" i="8"/>
  <c r="F217" i="8"/>
  <c r="L216" i="8"/>
  <c r="K216" i="8"/>
  <c r="J216" i="8"/>
  <c r="I216" i="8"/>
  <c r="H216" i="8"/>
  <c r="G216" i="8"/>
  <c r="F216" i="8"/>
  <c r="L215" i="8"/>
  <c r="K215" i="8"/>
  <c r="J215" i="8"/>
  <c r="I215" i="8"/>
  <c r="H215" i="8"/>
  <c r="G215" i="8"/>
  <c r="F215" i="8"/>
  <c r="L214" i="8"/>
  <c r="K214" i="8"/>
  <c r="J214" i="8"/>
  <c r="I214" i="8"/>
  <c r="H214" i="8"/>
  <c r="G214" i="8"/>
  <c r="F214" i="8"/>
  <c r="L213" i="8"/>
  <c r="K213" i="8"/>
  <c r="J213" i="8"/>
  <c r="I213" i="8"/>
  <c r="H213" i="8"/>
  <c r="G213" i="8"/>
  <c r="F213" i="8"/>
  <c r="L212" i="8"/>
  <c r="K212" i="8"/>
  <c r="J212" i="8"/>
  <c r="I212" i="8"/>
  <c r="H212" i="8"/>
  <c r="G212" i="8"/>
  <c r="F212" i="8"/>
  <c r="S211" i="8"/>
  <c r="S223" i="8" s="1"/>
  <c r="R211" i="8"/>
  <c r="R223" i="8" s="1"/>
  <c r="E211" i="8"/>
  <c r="E223" i="8" s="1"/>
  <c r="L210" i="8"/>
  <c r="K210" i="8"/>
  <c r="J210" i="8"/>
  <c r="I210" i="8"/>
  <c r="H210" i="8"/>
  <c r="G210" i="8"/>
  <c r="F210" i="8"/>
  <c r="L209" i="8"/>
  <c r="K209" i="8"/>
  <c r="J209" i="8"/>
  <c r="I209" i="8"/>
  <c r="H209" i="8"/>
  <c r="G209" i="8"/>
  <c r="F209" i="8"/>
  <c r="L208" i="8"/>
  <c r="K208" i="8"/>
  <c r="J208" i="8"/>
  <c r="I208" i="8"/>
  <c r="H208" i="8"/>
  <c r="G208" i="8"/>
  <c r="F208" i="8"/>
  <c r="L207" i="8"/>
  <c r="K207" i="8"/>
  <c r="J207" i="8"/>
  <c r="I207" i="8"/>
  <c r="H207" i="8"/>
  <c r="G207" i="8"/>
  <c r="F207" i="8"/>
  <c r="L206" i="8"/>
  <c r="K206" i="8"/>
  <c r="J206" i="8"/>
  <c r="I206" i="8"/>
  <c r="H206" i="8"/>
  <c r="G206" i="8"/>
  <c r="F206" i="8"/>
  <c r="L205" i="8"/>
  <c r="K205" i="8"/>
  <c r="J205" i="8"/>
  <c r="I205" i="8"/>
  <c r="H205" i="8"/>
  <c r="G205" i="8"/>
  <c r="F205" i="8"/>
  <c r="L204" i="8"/>
  <c r="K204" i="8"/>
  <c r="J204" i="8"/>
  <c r="I204" i="8"/>
  <c r="H204" i="8"/>
  <c r="G204" i="8"/>
  <c r="F204" i="8"/>
  <c r="L203" i="8"/>
  <c r="K203" i="8"/>
  <c r="J203" i="8"/>
  <c r="I203" i="8"/>
  <c r="H203" i="8"/>
  <c r="G203" i="8"/>
  <c r="F203" i="8"/>
  <c r="L202" i="8"/>
  <c r="K202" i="8"/>
  <c r="J202" i="8"/>
  <c r="J211" i="8" s="1"/>
  <c r="J223" i="8" s="1"/>
  <c r="I202" i="8"/>
  <c r="H202" i="8"/>
  <c r="G202" i="8"/>
  <c r="F202" i="8"/>
  <c r="L201" i="8"/>
  <c r="K201" i="8"/>
  <c r="J201" i="8"/>
  <c r="I201" i="8"/>
  <c r="H201" i="8"/>
  <c r="G201" i="8"/>
  <c r="F201" i="8"/>
  <c r="S200" i="8"/>
  <c r="R200" i="8"/>
  <c r="E200" i="8"/>
  <c r="S199" i="8"/>
  <c r="R199" i="8"/>
  <c r="E199" i="8"/>
  <c r="L198" i="8"/>
  <c r="K198" i="8"/>
  <c r="J198" i="8"/>
  <c r="I198" i="8"/>
  <c r="H198" i="8"/>
  <c r="G198" i="8"/>
  <c r="F198" i="8"/>
  <c r="L197" i="8"/>
  <c r="K197" i="8"/>
  <c r="J197" i="8"/>
  <c r="I197" i="8"/>
  <c r="H197" i="8"/>
  <c r="G197" i="8"/>
  <c r="F197" i="8"/>
  <c r="L196" i="8"/>
  <c r="K196" i="8"/>
  <c r="J196" i="8"/>
  <c r="I196" i="8"/>
  <c r="H196" i="8"/>
  <c r="G196" i="8"/>
  <c r="F196" i="8"/>
  <c r="L195" i="8"/>
  <c r="K195" i="8"/>
  <c r="J195" i="8"/>
  <c r="I195" i="8"/>
  <c r="H195" i="8"/>
  <c r="G195" i="8"/>
  <c r="F195" i="8"/>
  <c r="L194" i="8"/>
  <c r="K194" i="8"/>
  <c r="J194" i="8"/>
  <c r="J200" i="8" s="1"/>
  <c r="I194" i="8"/>
  <c r="H194" i="8"/>
  <c r="G194" i="8"/>
  <c r="F194" i="8"/>
  <c r="L193" i="8"/>
  <c r="K193" i="8"/>
  <c r="J193" i="8"/>
  <c r="I193" i="8"/>
  <c r="H193" i="8"/>
  <c r="G193" i="8"/>
  <c r="F193" i="8"/>
  <c r="L192" i="8"/>
  <c r="K192" i="8"/>
  <c r="J192" i="8"/>
  <c r="I192" i="8"/>
  <c r="H192" i="8"/>
  <c r="G192" i="8"/>
  <c r="F192" i="8"/>
  <c r="L191" i="8"/>
  <c r="K191" i="8"/>
  <c r="J191" i="8"/>
  <c r="I191" i="8"/>
  <c r="H191" i="8"/>
  <c r="G191" i="8"/>
  <c r="F191" i="8"/>
  <c r="S190" i="8"/>
  <c r="R190" i="8"/>
  <c r="E190" i="8"/>
  <c r="S189" i="8"/>
  <c r="R189" i="8"/>
  <c r="E189" i="8"/>
  <c r="L188" i="8"/>
  <c r="K188" i="8"/>
  <c r="J188" i="8"/>
  <c r="I188" i="8"/>
  <c r="H188" i="8"/>
  <c r="G188" i="8"/>
  <c r="F188" i="8"/>
  <c r="L187" i="8"/>
  <c r="K187" i="8"/>
  <c r="J187" i="8"/>
  <c r="I187" i="8"/>
  <c r="H187" i="8"/>
  <c r="G187" i="8"/>
  <c r="F187" i="8"/>
  <c r="L186" i="8"/>
  <c r="L189" i="8" s="1"/>
  <c r="K186" i="8"/>
  <c r="J186" i="8"/>
  <c r="I186" i="8"/>
  <c r="H186" i="8"/>
  <c r="H190" i="8" s="1"/>
  <c r="G186" i="8"/>
  <c r="F186" i="8"/>
  <c r="L185" i="8"/>
  <c r="K185" i="8"/>
  <c r="J185" i="8"/>
  <c r="I185" i="8"/>
  <c r="H185" i="8"/>
  <c r="G185" i="8"/>
  <c r="F185" i="8"/>
  <c r="L184" i="8"/>
  <c r="K184" i="8"/>
  <c r="J184" i="8"/>
  <c r="I184" i="8"/>
  <c r="H184" i="8"/>
  <c r="G184" i="8"/>
  <c r="F184" i="8"/>
  <c r="S183" i="8"/>
  <c r="R183" i="8"/>
  <c r="E183" i="8"/>
  <c r="S182" i="8"/>
  <c r="R182" i="8"/>
  <c r="E182" i="8"/>
  <c r="L181" i="8"/>
  <c r="K181" i="8"/>
  <c r="J181" i="8"/>
  <c r="I181" i="8"/>
  <c r="H181" i="8"/>
  <c r="G181" i="8"/>
  <c r="F181" i="8"/>
  <c r="L180" i="8"/>
  <c r="K180" i="8"/>
  <c r="J180" i="8"/>
  <c r="I180" i="8"/>
  <c r="H180" i="8"/>
  <c r="G180" i="8"/>
  <c r="F180" i="8"/>
  <c r="L179" i="8"/>
  <c r="K179" i="8"/>
  <c r="J179" i="8"/>
  <c r="I179" i="8"/>
  <c r="H179" i="8"/>
  <c r="G179" i="8"/>
  <c r="F179" i="8"/>
  <c r="L178" i="8"/>
  <c r="K178" i="8"/>
  <c r="J178" i="8"/>
  <c r="I178" i="8"/>
  <c r="H178" i="8"/>
  <c r="G178" i="8"/>
  <c r="F178" i="8"/>
  <c r="L177" i="8"/>
  <c r="K177" i="8"/>
  <c r="J177" i="8"/>
  <c r="I177" i="8"/>
  <c r="H177" i="8"/>
  <c r="G177" i="8"/>
  <c r="F177" i="8"/>
  <c r="S175" i="8"/>
  <c r="R175" i="8"/>
  <c r="E175" i="8"/>
  <c r="L174" i="8"/>
  <c r="K174" i="8"/>
  <c r="J174" i="8"/>
  <c r="I174" i="8"/>
  <c r="H174" i="8"/>
  <c r="G174" i="8"/>
  <c r="F174" i="8"/>
  <c r="L173" i="8"/>
  <c r="K173" i="8"/>
  <c r="J173" i="8"/>
  <c r="I173" i="8"/>
  <c r="H173" i="8"/>
  <c r="G173" i="8"/>
  <c r="F173" i="8"/>
  <c r="L172" i="8"/>
  <c r="K172" i="8"/>
  <c r="J172" i="8"/>
  <c r="I172" i="8"/>
  <c r="H172" i="8"/>
  <c r="G172" i="8"/>
  <c r="F172" i="8"/>
  <c r="L171" i="8"/>
  <c r="K171" i="8"/>
  <c r="J171" i="8"/>
  <c r="I171" i="8"/>
  <c r="H171" i="8"/>
  <c r="G171" i="8"/>
  <c r="F171" i="8"/>
  <c r="S170" i="8"/>
  <c r="S176" i="8" s="1"/>
  <c r="R170" i="8"/>
  <c r="R176" i="8" s="1"/>
  <c r="E170" i="8"/>
  <c r="E176" i="8" s="1"/>
  <c r="L169" i="8"/>
  <c r="K169" i="8"/>
  <c r="J169" i="8"/>
  <c r="I169" i="8"/>
  <c r="H169" i="8"/>
  <c r="G169" i="8"/>
  <c r="F169" i="8"/>
  <c r="L168" i="8"/>
  <c r="K168" i="8"/>
  <c r="J168" i="8"/>
  <c r="I168" i="8"/>
  <c r="H168" i="8"/>
  <c r="G168" i="8"/>
  <c r="F168" i="8"/>
  <c r="L167" i="8"/>
  <c r="K167" i="8"/>
  <c r="J167" i="8"/>
  <c r="I167" i="8"/>
  <c r="H167" i="8"/>
  <c r="G167" i="8"/>
  <c r="F167" i="8"/>
  <c r="L166" i="8"/>
  <c r="K166" i="8"/>
  <c r="J166" i="8"/>
  <c r="I166" i="8"/>
  <c r="H166" i="8"/>
  <c r="G166" i="8"/>
  <c r="F166" i="8"/>
  <c r="L165" i="8"/>
  <c r="K165" i="8"/>
  <c r="J165" i="8"/>
  <c r="I165" i="8"/>
  <c r="H165" i="8"/>
  <c r="G165" i="8"/>
  <c r="F165" i="8"/>
  <c r="L164" i="8"/>
  <c r="K164" i="8"/>
  <c r="J164" i="8"/>
  <c r="I164" i="8"/>
  <c r="H164" i="8"/>
  <c r="G164" i="8"/>
  <c r="F164" i="8"/>
  <c r="L163" i="8"/>
  <c r="K163" i="8"/>
  <c r="J163" i="8"/>
  <c r="I163" i="8"/>
  <c r="H163" i="8"/>
  <c r="G163" i="8"/>
  <c r="F163" i="8"/>
  <c r="L162" i="8"/>
  <c r="K162" i="8"/>
  <c r="J162" i="8"/>
  <c r="I162" i="8"/>
  <c r="H162" i="8"/>
  <c r="G162" i="8"/>
  <c r="F162" i="8"/>
  <c r="S161" i="8"/>
  <c r="R161" i="8"/>
  <c r="E161" i="8"/>
  <c r="S160" i="8"/>
  <c r="R160" i="8"/>
  <c r="E160" i="8"/>
  <c r="L159" i="8"/>
  <c r="K159" i="8"/>
  <c r="J159" i="8"/>
  <c r="I159" i="8"/>
  <c r="H159" i="8"/>
  <c r="G159" i="8"/>
  <c r="F159" i="8"/>
  <c r="L158" i="8"/>
  <c r="K158" i="8"/>
  <c r="J158" i="8"/>
  <c r="I158" i="8"/>
  <c r="H158" i="8"/>
  <c r="G158" i="8"/>
  <c r="F158" i="8"/>
  <c r="L157" i="8"/>
  <c r="K157" i="8"/>
  <c r="J157" i="8"/>
  <c r="I157" i="8"/>
  <c r="H157" i="8"/>
  <c r="G157" i="8"/>
  <c r="F157" i="8"/>
  <c r="L156" i="8"/>
  <c r="K156" i="8"/>
  <c r="J156" i="8"/>
  <c r="I156" i="8"/>
  <c r="H156" i="8"/>
  <c r="G156" i="8"/>
  <c r="F156" i="8"/>
  <c r="L155" i="8"/>
  <c r="K155" i="8"/>
  <c r="J155" i="8"/>
  <c r="I155" i="8"/>
  <c r="H155" i="8"/>
  <c r="G155" i="8"/>
  <c r="F155" i="8"/>
  <c r="S154" i="8"/>
  <c r="R154" i="8"/>
  <c r="E154" i="8"/>
  <c r="S153" i="8"/>
  <c r="R153" i="8"/>
  <c r="E153" i="8"/>
  <c r="L152" i="8"/>
  <c r="K152" i="8"/>
  <c r="J152" i="8"/>
  <c r="I152" i="8"/>
  <c r="H152" i="8"/>
  <c r="G152" i="8"/>
  <c r="F152" i="8"/>
  <c r="L151" i="8"/>
  <c r="K151" i="8"/>
  <c r="J151" i="8"/>
  <c r="I151" i="8"/>
  <c r="H151" i="8"/>
  <c r="G151" i="8"/>
  <c r="F151" i="8"/>
  <c r="L150" i="8"/>
  <c r="K150" i="8"/>
  <c r="J150" i="8"/>
  <c r="I150" i="8"/>
  <c r="H150" i="8"/>
  <c r="G150" i="8"/>
  <c r="F150" i="8"/>
  <c r="L149" i="8"/>
  <c r="K149" i="8"/>
  <c r="J149" i="8"/>
  <c r="I149" i="8"/>
  <c r="H149" i="8"/>
  <c r="G149" i="8"/>
  <c r="F149" i="8"/>
  <c r="L148" i="8"/>
  <c r="K148" i="8"/>
  <c r="K154" i="8" s="1"/>
  <c r="J148" i="8"/>
  <c r="I148" i="8"/>
  <c r="H148" i="8"/>
  <c r="G148" i="8"/>
  <c r="F148" i="8"/>
  <c r="S147" i="8"/>
  <c r="R147" i="8"/>
  <c r="E147" i="8"/>
  <c r="S146" i="8"/>
  <c r="R146" i="8"/>
  <c r="E146" i="8"/>
  <c r="L145" i="8"/>
  <c r="K145" i="8"/>
  <c r="J145" i="8"/>
  <c r="I145" i="8"/>
  <c r="H145" i="8"/>
  <c r="G145" i="8"/>
  <c r="F145" i="8"/>
  <c r="L144" i="8"/>
  <c r="K144" i="8"/>
  <c r="J144" i="8"/>
  <c r="I144" i="8"/>
  <c r="H144" i="8"/>
  <c r="G144" i="8"/>
  <c r="F144" i="8"/>
  <c r="L143" i="8"/>
  <c r="L146" i="8" s="1"/>
  <c r="K143" i="8"/>
  <c r="J143" i="8"/>
  <c r="I143" i="8"/>
  <c r="H143" i="8"/>
  <c r="H147" i="8" s="1"/>
  <c r="G143" i="8"/>
  <c r="F143" i="8"/>
  <c r="L142" i="8"/>
  <c r="K142" i="8"/>
  <c r="J142" i="8"/>
  <c r="I142" i="8"/>
  <c r="H142" i="8"/>
  <c r="G142" i="8"/>
  <c r="F142" i="8"/>
  <c r="S140" i="8"/>
  <c r="R140" i="8"/>
  <c r="E140" i="8"/>
  <c r="L139" i="8"/>
  <c r="K139" i="8"/>
  <c r="J139" i="8"/>
  <c r="I139" i="8"/>
  <c r="H139" i="8"/>
  <c r="G139" i="8"/>
  <c r="F139" i="8"/>
  <c r="L138" i="8"/>
  <c r="L140" i="8" s="1"/>
  <c r="K138" i="8"/>
  <c r="K140" i="8" s="1"/>
  <c r="J138" i="8"/>
  <c r="I138" i="8"/>
  <c r="H138" i="8"/>
  <c r="H140" i="8" s="1"/>
  <c r="G138" i="8"/>
  <c r="F138" i="8"/>
  <c r="S137" i="8"/>
  <c r="R137" i="8"/>
  <c r="R141" i="8" s="1"/>
  <c r="R246" i="8" s="1"/>
  <c r="E137" i="8"/>
  <c r="E141" i="8" s="1"/>
  <c r="L136" i="8"/>
  <c r="K136" i="8"/>
  <c r="J136" i="8"/>
  <c r="I136" i="8"/>
  <c r="H136" i="8"/>
  <c r="G136" i="8"/>
  <c r="F136" i="8"/>
  <c r="L135" i="8"/>
  <c r="K135" i="8"/>
  <c r="J135" i="8"/>
  <c r="I135" i="8"/>
  <c r="H135" i="8"/>
  <c r="G135" i="8"/>
  <c r="F135" i="8"/>
  <c r="L134" i="8"/>
  <c r="K134" i="8"/>
  <c r="J134" i="8"/>
  <c r="I134" i="8"/>
  <c r="H134" i="8"/>
  <c r="G134" i="8"/>
  <c r="F134" i="8"/>
  <c r="L133" i="8"/>
  <c r="K133" i="8"/>
  <c r="J133" i="8"/>
  <c r="I133" i="8"/>
  <c r="H133" i="8"/>
  <c r="G133" i="8"/>
  <c r="F133" i="8"/>
  <c r="L132" i="8"/>
  <c r="K132" i="8"/>
  <c r="J132" i="8"/>
  <c r="I132" i="8"/>
  <c r="H132" i="8"/>
  <c r="G132" i="8"/>
  <c r="F132" i="8"/>
  <c r="S129" i="8"/>
  <c r="R129" i="8"/>
  <c r="E129" i="8"/>
  <c r="L128" i="8"/>
  <c r="K128" i="8"/>
  <c r="J128" i="8"/>
  <c r="I128" i="8"/>
  <c r="H128" i="8"/>
  <c r="G128" i="8"/>
  <c r="F128" i="8"/>
  <c r="L127" i="8"/>
  <c r="K127" i="8"/>
  <c r="J127" i="8"/>
  <c r="I127" i="8"/>
  <c r="H127" i="8"/>
  <c r="G127" i="8"/>
  <c r="F127" i="8"/>
  <c r="L126" i="8"/>
  <c r="K126" i="8"/>
  <c r="J126" i="8"/>
  <c r="I126" i="8"/>
  <c r="H126" i="8"/>
  <c r="G126" i="8"/>
  <c r="F126" i="8"/>
  <c r="L125" i="8"/>
  <c r="K125" i="8"/>
  <c r="J125" i="8"/>
  <c r="I125" i="8"/>
  <c r="H125" i="8"/>
  <c r="G125" i="8"/>
  <c r="F125" i="8"/>
  <c r="S124" i="8"/>
  <c r="S130" i="8" s="1"/>
  <c r="R124" i="8"/>
  <c r="R130" i="8" s="1"/>
  <c r="E124" i="8"/>
  <c r="E130" i="8" s="1"/>
  <c r="L123" i="8"/>
  <c r="K123" i="8"/>
  <c r="J123" i="8"/>
  <c r="I123" i="8"/>
  <c r="H123" i="8"/>
  <c r="G123" i="8"/>
  <c r="F123" i="8"/>
  <c r="L122" i="8"/>
  <c r="K122" i="8"/>
  <c r="J122" i="8"/>
  <c r="I122" i="8"/>
  <c r="H122" i="8"/>
  <c r="G122" i="8"/>
  <c r="F122" i="8"/>
  <c r="L121" i="8"/>
  <c r="K121" i="8"/>
  <c r="J121" i="8"/>
  <c r="I121" i="8"/>
  <c r="H121" i="8"/>
  <c r="G121" i="8"/>
  <c r="F121" i="8"/>
  <c r="L120" i="8"/>
  <c r="K120" i="8"/>
  <c r="J120" i="8"/>
  <c r="I120" i="8"/>
  <c r="H120" i="8"/>
  <c r="G120" i="8"/>
  <c r="F120" i="8"/>
  <c r="L119" i="8"/>
  <c r="K119" i="8"/>
  <c r="J119" i="8"/>
  <c r="I119" i="8"/>
  <c r="H119" i="8"/>
  <c r="G119" i="8"/>
  <c r="F119" i="8"/>
  <c r="L118" i="8"/>
  <c r="K118" i="8"/>
  <c r="J118" i="8"/>
  <c r="I118" i="8"/>
  <c r="H118" i="8"/>
  <c r="G118" i="8"/>
  <c r="F118" i="8"/>
  <c r="L117" i="8"/>
  <c r="K117" i="8"/>
  <c r="J117" i="8"/>
  <c r="I117" i="8"/>
  <c r="H117" i="8"/>
  <c r="G117" i="8"/>
  <c r="F117" i="8"/>
  <c r="S116" i="8"/>
  <c r="R116" i="8"/>
  <c r="E116" i="8"/>
  <c r="S115" i="8"/>
  <c r="R115" i="8"/>
  <c r="E115" i="8"/>
  <c r="L114" i="8"/>
  <c r="K114" i="8"/>
  <c r="J114" i="8"/>
  <c r="I114" i="8"/>
  <c r="H114" i="8"/>
  <c r="G114" i="8"/>
  <c r="F114" i="8"/>
  <c r="L113" i="8"/>
  <c r="K113" i="8"/>
  <c r="J113" i="8"/>
  <c r="I113" i="8"/>
  <c r="H113" i="8"/>
  <c r="G113" i="8"/>
  <c r="F113" i="8"/>
  <c r="L112" i="8"/>
  <c r="K112" i="8"/>
  <c r="J112" i="8"/>
  <c r="I112" i="8"/>
  <c r="H112" i="8"/>
  <c r="G112" i="8"/>
  <c r="F112" i="8"/>
  <c r="L111" i="8"/>
  <c r="K111" i="8"/>
  <c r="J111" i="8"/>
  <c r="I111" i="8"/>
  <c r="H111" i="8"/>
  <c r="G111" i="8"/>
  <c r="F111" i="8"/>
  <c r="S110" i="8"/>
  <c r="R110" i="8"/>
  <c r="E110" i="8"/>
  <c r="S109" i="8"/>
  <c r="R109" i="8"/>
  <c r="E109" i="8"/>
  <c r="L108" i="8"/>
  <c r="K108" i="8"/>
  <c r="J108" i="8"/>
  <c r="I108" i="8"/>
  <c r="H108" i="8"/>
  <c r="G108" i="8"/>
  <c r="F108" i="8"/>
  <c r="L107" i="8"/>
  <c r="K107" i="8"/>
  <c r="J107" i="8"/>
  <c r="I107" i="8"/>
  <c r="H107" i="8"/>
  <c r="G107" i="8"/>
  <c r="F107" i="8"/>
  <c r="L106" i="8"/>
  <c r="K106" i="8"/>
  <c r="J106" i="8"/>
  <c r="I106" i="8"/>
  <c r="H106" i="8"/>
  <c r="G106" i="8"/>
  <c r="F106" i="8"/>
  <c r="L105" i="8"/>
  <c r="K105" i="8"/>
  <c r="J105" i="8"/>
  <c r="I105" i="8"/>
  <c r="H105" i="8"/>
  <c r="G105" i="8"/>
  <c r="F105" i="8"/>
  <c r="L104" i="8"/>
  <c r="K104" i="8"/>
  <c r="J104" i="8"/>
  <c r="I104" i="8"/>
  <c r="H104" i="8"/>
  <c r="G104" i="8"/>
  <c r="F104" i="8"/>
  <c r="S102" i="8"/>
  <c r="R102" i="8"/>
  <c r="E102" i="8"/>
  <c r="L101" i="8"/>
  <c r="K101" i="8"/>
  <c r="J101" i="8"/>
  <c r="I101" i="8"/>
  <c r="H101" i="8"/>
  <c r="G101" i="8"/>
  <c r="F101" i="8"/>
  <c r="L100" i="8"/>
  <c r="K100" i="8"/>
  <c r="J100" i="8"/>
  <c r="I100" i="8"/>
  <c r="H100" i="8"/>
  <c r="G100" i="8"/>
  <c r="F100" i="8"/>
  <c r="L99" i="8"/>
  <c r="K99" i="8"/>
  <c r="J99" i="8"/>
  <c r="I99" i="8"/>
  <c r="H99" i="8"/>
  <c r="G99" i="8"/>
  <c r="F99" i="8"/>
  <c r="L98" i="8"/>
  <c r="L102" i="8" s="1"/>
  <c r="K98" i="8"/>
  <c r="J98" i="8"/>
  <c r="I98" i="8"/>
  <c r="H98" i="8"/>
  <c r="G98" i="8"/>
  <c r="F98" i="8"/>
  <c r="S97" i="8"/>
  <c r="S103" i="8" s="1"/>
  <c r="R97" i="8"/>
  <c r="R103" i="8" s="1"/>
  <c r="E97" i="8"/>
  <c r="E103" i="8" s="1"/>
  <c r="L96" i="8"/>
  <c r="K96" i="8"/>
  <c r="J96" i="8"/>
  <c r="I96" i="8"/>
  <c r="H96" i="8"/>
  <c r="G96" i="8"/>
  <c r="F96" i="8"/>
  <c r="L95" i="8"/>
  <c r="K95" i="8"/>
  <c r="J95" i="8"/>
  <c r="I95" i="8"/>
  <c r="H95" i="8"/>
  <c r="G95" i="8"/>
  <c r="F95" i="8"/>
  <c r="L94" i="8"/>
  <c r="K94" i="8"/>
  <c r="J94" i="8"/>
  <c r="I94" i="8"/>
  <c r="H94" i="8"/>
  <c r="G94" i="8"/>
  <c r="F94" i="8"/>
  <c r="L93" i="8"/>
  <c r="K93" i="8"/>
  <c r="J93" i="8"/>
  <c r="I93" i="8"/>
  <c r="H93" i="8"/>
  <c r="G93" i="8"/>
  <c r="F93" i="8"/>
  <c r="L92" i="8"/>
  <c r="K92" i="8"/>
  <c r="J92" i="8"/>
  <c r="I92" i="8"/>
  <c r="H92" i="8"/>
  <c r="G92" i="8"/>
  <c r="F92" i="8"/>
  <c r="L91" i="8"/>
  <c r="K91" i="8"/>
  <c r="J91" i="8"/>
  <c r="I91" i="8"/>
  <c r="H91" i="8"/>
  <c r="G91" i="8"/>
  <c r="F91" i="8"/>
  <c r="L90" i="8"/>
  <c r="K90" i="8"/>
  <c r="J90" i="8"/>
  <c r="I90" i="8"/>
  <c r="H90" i="8"/>
  <c r="G90" i="8"/>
  <c r="F90" i="8"/>
  <c r="L89" i="8"/>
  <c r="K89" i="8"/>
  <c r="J89" i="8"/>
  <c r="I89" i="8"/>
  <c r="H89" i="8"/>
  <c r="G89" i="8"/>
  <c r="F89" i="8"/>
  <c r="L88" i="8"/>
  <c r="K88" i="8"/>
  <c r="J88" i="8"/>
  <c r="J97" i="8" s="1"/>
  <c r="I88" i="8"/>
  <c r="H88" i="8"/>
  <c r="G88" i="8"/>
  <c r="F88" i="8"/>
  <c r="L87" i="8"/>
  <c r="K87" i="8"/>
  <c r="J87" i="8"/>
  <c r="I87" i="8"/>
  <c r="I97" i="8" s="1"/>
  <c r="H87" i="8"/>
  <c r="G87" i="8"/>
  <c r="F87" i="8"/>
  <c r="S86" i="8"/>
  <c r="R86" i="8"/>
  <c r="E86" i="8"/>
  <c r="S85" i="8"/>
  <c r="R85" i="8"/>
  <c r="E85" i="8"/>
  <c r="L84" i="8"/>
  <c r="K84" i="8"/>
  <c r="J84" i="8"/>
  <c r="I84" i="8"/>
  <c r="H84" i="8"/>
  <c r="G84" i="8"/>
  <c r="F84" i="8"/>
  <c r="L83" i="8"/>
  <c r="K83" i="8"/>
  <c r="J83" i="8"/>
  <c r="I83" i="8"/>
  <c r="H83" i="8"/>
  <c r="G83" i="8"/>
  <c r="F83" i="8"/>
  <c r="L82" i="8"/>
  <c r="K82" i="8"/>
  <c r="J82" i="8"/>
  <c r="I82" i="8"/>
  <c r="H82" i="8"/>
  <c r="G82" i="8"/>
  <c r="F82" i="8"/>
  <c r="L81" i="8"/>
  <c r="K81" i="8"/>
  <c r="J81" i="8"/>
  <c r="I81" i="8"/>
  <c r="H81" i="8"/>
  <c r="G81" i="8"/>
  <c r="F81" i="8"/>
  <c r="L80" i="8"/>
  <c r="K80" i="8"/>
  <c r="J80" i="8"/>
  <c r="I80" i="8"/>
  <c r="H80" i="8"/>
  <c r="G80" i="8"/>
  <c r="F80" i="8"/>
  <c r="L79" i="8"/>
  <c r="K79" i="8"/>
  <c r="J79" i="8"/>
  <c r="I79" i="8"/>
  <c r="H79" i="8"/>
  <c r="G79" i="8"/>
  <c r="F79" i="8"/>
  <c r="L78" i="8"/>
  <c r="K78" i="8"/>
  <c r="J78" i="8"/>
  <c r="I78" i="8"/>
  <c r="H78" i="8"/>
  <c r="G78" i="8"/>
  <c r="F78" i="8"/>
  <c r="S75" i="8"/>
  <c r="R75" i="8"/>
  <c r="I75" i="8"/>
  <c r="E75" i="8"/>
  <c r="L74" i="8"/>
  <c r="L75" i="8" s="1"/>
  <c r="K74" i="8"/>
  <c r="K75" i="8" s="1"/>
  <c r="J74" i="8"/>
  <c r="J75" i="8" s="1"/>
  <c r="I74" i="8"/>
  <c r="H74" i="8"/>
  <c r="H75" i="8" s="1"/>
  <c r="G74" i="8"/>
  <c r="F74" i="8"/>
  <c r="S73" i="8"/>
  <c r="S76" i="8" s="1"/>
  <c r="R73" i="8"/>
  <c r="R76" i="8" s="1"/>
  <c r="E73" i="8"/>
  <c r="E76" i="8" s="1"/>
  <c r="L72" i="8"/>
  <c r="K72" i="8"/>
  <c r="J72" i="8"/>
  <c r="I72" i="8"/>
  <c r="H72" i="8"/>
  <c r="G72" i="8"/>
  <c r="F72" i="8"/>
  <c r="L71" i="8"/>
  <c r="K71" i="8"/>
  <c r="J71" i="8"/>
  <c r="I71" i="8"/>
  <c r="H71" i="8"/>
  <c r="G71" i="8"/>
  <c r="F71" i="8"/>
  <c r="L70" i="8"/>
  <c r="K70" i="8"/>
  <c r="J70" i="8"/>
  <c r="I70" i="8"/>
  <c r="H70" i="8"/>
  <c r="G70" i="8"/>
  <c r="F70" i="8"/>
  <c r="L69" i="8"/>
  <c r="K69" i="8"/>
  <c r="J69" i="8"/>
  <c r="J73" i="8" s="1"/>
  <c r="I69" i="8"/>
  <c r="H69" i="8"/>
  <c r="G69" i="8"/>
  <c r="F69" i="8"/>
  <c r="S67" i="8"/>
  <c r="R67" i="8"/>
  <c r="E67" i="8"/>
  <c r="L66" i="8"/>
  <c r="K66" i="8"/>
  <c r="J66" i="8"/>
  <c r="I66" i="8"/>
  <c r="H66" i="8"/>
  <c r="G66" i="8"/>
  <c r="F66" i="8"/>
  <c r="L65" i="8"/>
  <c r="K65" i="8"/>
  <c r="J65" i="8"/>
  <c r="I65" i="8"/>
  <c r="H65" i="8"/>
  <c r="G65" i="8"/>
  <c r="F65" i="8"/>
  <c r="L64" i="8"/>
  <c r="K64" i="8"/>
  <c r="J64" i="8"/>
  <c r="I64" i="8"/>
  <c r="H64" i="8"/>
  <c r="G64" i="8"/>
  <c r="F64" i="8"/>
  <c r="L63" i="8"/>
  <c r="K63" i="8"/>
  <c r="J63" i="8"/>
  <c r="I63" i="8"/>
  <c r="I67" i="8" s="1"/>
  <c r="H63" i="8"/>
  <c r="G63" i="8"/>
  <c r="F63" i="8"/>
  <c r="S62" i="8"/>
  <c r="R62" i="8"/>
  <c r="E62" i="8"/>
  <c r="L61" i="8"/>
  <c r="K61" i="8"/>
  <c r="J61" i="8"/>
  <c r="I61" i="8"/>
  <c r="H61" i="8"/>
  <c r="G61" i="8"/>
  <c r="F61" i="8"/>
  <c r="L60" i="8"/>
  <c r="K60" i="8"/>
  <c r="J60" i="8"/>
  <c r="I60" i="8"/>
  <c r="H60" i="8"/>
  <c r="G60" i="8"/>
  <c r="F60" i="8"/>
  <c r="L59" i="8"/>
  <c r="K59" i="8"/>
  <c r="J59" i="8"/>
  <c r="I59" i="8"/>
  <c r="H59" i="8"/>
  <c r="G59" i="8"/>
  <c r="F59" i="8"/>
  <c r="L58" i="8"/>
  <c r="K58" i="8"/>
  <c r="J58" i="8"/>
  <c r="I58" i="8"/>
  <c r="H58" i="8"/>
  <c r="G58" i="8"/>
  <c r="F58" i="8"/>
  <c r="L57" i="8"/>
  <c r="K57" i="8"/>
  <c r="J57" i="8"/>
  <c r="I57" i="8"/>
  <c r="H57" i="8"/>
  <c r="G57" i="8"/>
  <c r="F57" i="8"/>
  <c r="L56" i="8"/>
  <c r="K56" i="8"/>
  <c r="J56" i="8"/>
  <c r="I56" i="8"/>
  <c r="H56" i="8"/>
  <c r="G56" i="8"/>
  <c r="F56" i="8"/>
  <c r="L55" i="8"/>
  <c r="K55" i="8"/>
  <c r="J55" i="8"/>
  <c r="I55" i="8"/>
  <c r="H55" i="8"/>
  <c r="G55" i="8"/>
  <c r="F55" i="8"/>
  <c r="L54" i="8"/>
  <c r="K54" i="8"/>
  <c r="J54" i="8"/>
  <c r="I54" i="8"/>
  <c r="H54" i="8"/>
  <c r="G54" i="8"/>
  <c r="F54" i="8"/>
  <c r="S53" i="8"/>
  <c r="R53" i="8"/>
  <c r="R68" i="8" s="1"/>
  <c r="E53" i="8"/>
  <c r="E68" i="8" s="1"/>
  <c r="L52" i="8"/>
  <c r="K52" i="8"/>
  <c r="J52" i="8"/>
  <c r="I52" i="8"/>
  <c r="H52" i="8"/>
  <c r="G52" i="8"/>
  <c r="F52" i="8"/>
  <c r="L51" i="8"/>
  <c r="K51" i="8"/>
  <c r="J51" i="8"/>
  <c r="I51" i="8"/>
  <c r="H51" i="8"/>
  <c r="G51" i="8"/>
  <c r="F51" i="8"/>
  <c r="L50" i="8"/>
  <c r="K50" i="8"/>
  <c r="J50" i="8"/>
  <c r="I50" i="8"/>
  <c r="H50" i="8"/>
  <c r="G50" i="8"/>
  <c r="F50" i="8"/>
  <c r="L49" i="8"/>
  <c r="K49" i="8"/>
  <c r="J49" i="8"/>
  <c r="I49" i="8"/>
  <c r="H49" i="8"/>
  <c r="G49" i="8"/>
  <c r="F49" i="8"/>
  <c r="L48" i="8"/>
  <c r="K48" i="8"/>
  <c r="J48" i="8"/>
  <c r="I48" i="8"/>
  <c r="H48" i="8"/>
  <c r="G48" i="8"/>
  <c r="F48" i="8"/>
  <c r="S47" i="8"/>
  <c r="R47" i="8"/>
  <c r="E47" i="8"/>
  <c r="S46" i="8"/>
  <c r="R46" i="8"/>
  <c r="E46" i="8"/>
  <c r="L45" i="8"/>
  <c r="K45" i="8"/>
  <c r="J45" i="8"/>
  <c r="I45" i="8"/>
  <c r="H45" i="8"/>
  <c r="G45" i="8"/>
  <c r="F45" i="8"/>
  <c r="L44" i="8"/>
  <c r="K44" i="8"/>
  <c r="J44" i="8"/>
  <c r="I44" i="8"/>
  <c r="H44" i="8"/>
  <c r="G44" i="8"/>
  <c r="F44" i="8"/>
  <c r="L43" i="8"/>
  <c r="K43" i="8"/>
  <c r="J43" i="8"/>
  <c r="I43" i="8"/>
  <c r="H43" i="8"/>
  <c r="G43" i="8"/>
  <c r="F43" i="8"/>
  <c r="L42" i="8"/>
  <c r="K42" i="8"/>
  <c r="J42" i="8"/>
  <c r="I42" i="8"/>
  <c r="H42" i="8"/>
  <c r="G42" i="8"/>
  <c r="F42" i="8"/>
  <c r="L41" i="8"/>
  <c r="K41" i="8"/>
  <c r="J41" i="8"/>
  <c r="I41" i="8"/>
  <c r="H41" i="8"/>
  <c r="G41" i="8"/>
  <c r="F41" i="8"/>
  <c r="L40" i="8"/>
  <c r="K40" i="8"/>
  <c r="J40" i="8"/>
  <c r="I40" i="8"/>
  <c r="H40" i="8"/>
  <c r="G40" i="8"/>
  <c r="F40" i="8"/>
  <c r="L39" i="8"/>
  <c r="K39" i="8"/>
  <c r="J39" i="8"/>
  <c r="I39" i="8"/>
  <c r="H39" i="8"/>
  <c r="G39" i="8"/>
  <c r="F39" i="8"/>
  <c r="L38" i="8"/>
  <c r="K38" i="8"/>
  <c r="J38" i="8"/>
  <c r="I38" i="8"/>
  <c r="H38" i="8"/>
  <c r="G38" i="8"/>
  <c r="F38" i="8"/>
  <c r="L37" i="8"/>
  <c r="K37" i="8"/>
  <c r="K47" i="8" s="1"/>
  <c r="J37" i="8"/>
  <c r="I37" i="8"/>
  <c r="H37" i="8"/>
  <c r="G37" i="8"/>
  <c r="F37" i="8"/>
  <c r="S35" i="8"/>
  <c r="R35" i="8"/>
  <c r="L35" i="8"/>
  <c r="E35" i="8"/>
  <c r="L34" i="8"/>
  <c r="K34" i="8"/>
  <c r="K35" i="8" s="1"/>
  <c r="J34" i="8"/>
  <c r="J35" i="8" s="1"/>
  <c r="I34" i="8"/>
  <c r="I35" i="8" s="1"/>
  <c r="H34" i="8"/>
  <c r="H35" i="8" s="1"/>
  <c r="G34" i="8"/>
  <c r="F34" i="8"/>
  <c r="S33" i="8"/>
  <c r="S36" i="8" s="1"/>
  <c r="R33" i="8"/>
  <c r="R36" i="8" s="1"/>
  <c r="E33" i="8"/>
  <c r="E36" i="8" s="1"/>
  <c r="L32" i="8"/>
  <c r="K32" i="8"/>
  <c r="J32" i="8"/>
  <c r="I32" i="8"/>
  <c r="H32" i="8"/>
  <c r="G32" i="8"/>
  <c r="F32" i="8"/>
  <c r="L31" i="8"/>
  <c r="K31" i="8"/>
  <c r="J31" i="8"/>
  <c r="I31" i="8"/>
  <c r="H31" i="8"/>
  <c r="G31" i="8"/>
  <c r="F31" i="8"/>
  <c r="L30" i="8"/>
  <c r="K30" i="8"/>
  <c r="J30" i="8"/>
  <c r="I30" i="8"/>
  <c r="H30" i="8"/>
  <c r="G30" i="8"/>
  <c r="F30" i="8"/>
  <c r="L29" i="8"/>
  <c r="K29" i="8"/>
  <c r="J29" i="8"/>
  <c r="I29" i="8"/>
  <c r="H29" i="8"/>
  <c r="G29" i="8"/>
  <c r="F29" i="8"/>
  <c r="L28" i="8"/>
  <c r="K28" i="8"/>
  <c r="J28" i="8"/>
  <c r="I28" i="8"/>
  <c r="H28" i="8"/>
  <c r="G28" i="8"/>
  <c r="F28" i="8"/>
  <c r="S26" i="8"/>
  <c r="R26" i="8"/>
  <c r="E26" i="8"/>
  <c r="L25" i="8"/>
  <c r="L26" i="8" s="1"/>
  <c r="K25" i="8"/>
  <c r="K26" i="8" s="1"/>
  <c r="J25" i="8"/>
  <c r="J26" i="8" s="1"/>
  <c r="I25" i="8"/>
  <c r="I26" i="8" s="1"/>
  <c r="H25" i="8"/>
  <c r="H26" i="8" s="1"/>
  <c r="G25" i="8"/>
  <c r="F25" i="8"/>
  <c r="S24" i="8"/>
  <c r="S27" i="8" s="1"/>
  <c r="R24" i="8"/>
  <c r="R27" i="8" s="1"/>
  <c r="E24" i="8"/>
  <c r="E27" i="8" s="1"/>
  <c r="L23" i="8"/>
  <c r="K23" i="8"/>
  <c r="J23" i="8"/>
  <c r="I23" i="8"/>
  <c r="H23" i="8"/>
  <c r="G23" i="8"/>
  <c r="F23" i="8"/>
  <c r="L22" i="8"/>
  <c r="K22" i="8"/>
  <c r="J22" i="8"/>
  <c r="I22" i="8"/>
  <c r="H22" i="8"/>
  <c r="G22" i="8"/>
  <c r="F22" i="8"/>
  <c r="L21" i="8"/>
  <c r="K21" i="8"/>
  <c r="J21" i="8"/>
  <c r="I21" i="8"/>
  <c r="H21" i="8"/>
  <c r="G21" i="8"/>
  <c r="F21" i="8"/>
  <c r="L20" i="8"/>
  <c r="K20" i="8"/>
  <c r="J20" i="8"/>
  <c r="I20" i="8"/>
  <c r="H20" i="8"/>
  <c r="G20" i="8"/>
  <c r="F20" i="8"/>
  <c r="L19" i="8"/>
  <c r="K19" i="8"/>
  <c r="J19" i="8"/>
  <c r="I19" i="8"/>
  <c r="H19" i="8"/>
  <c r="G19" i="8"/>
  <c r="F19" i="8"/>
  <c r="S17" i="8"/>
  <c r="R17" i="8"/>
  <c r="E17" i="8"/>
  <c r="L16" i="8"/>
  <c r="L17" i="8" s="1"/>
  <c r="K16" i="8"/>
  <c r="K17" i="8" s="1"/>
  <c r="J16" i="8"/>
  <c r="J17" i="8" s="1"/>
  <c r="I16" i="8"/>
  <c r="I17" i="8" s="1"/>
  <c r="H16" i="8"/>
  <c r="H17" i="8" s="1"/>
  <c r="G16" i="8"/>
  <c r="F16" i="8"/>
  <c r="S15" i="8"/>
  <c r="S18" i="8" s="1"/>
  <c r="R15" i="8"/>
  <c r="E15" i="8"/>
  <c r="L14" i="8"/>
  <c r="K14" i="8"/>
  <c r="J14" i="8"/>
  <c r="I14" i="8"/>
  <c r="H14" i="8"/>
  <c r="G14" i="8"/>
  <c r="F14" i="8"/>
  <c r="L13" i="8"/>
  <c r="K13" i="8"/>
  <c r="J13" i="8"/>
  <c r="I13" i="8"/>
  <c r="H13" i="8"/>
  <c r="G13" i="8"/>
  <c r="F13" i="8"/>
  <c r="L12" i="8"/>
  <c r="K12" i="8"/>
  <c r="J12" i="8"/>
  <c r="I12" i="8"/>
  <c r="H12" i="8"/>
  <c r="G12" i="8"/>
  <c r="F12" i="8"/>
  <c r="L11" i="8"/>
  <c r="K11" i="8"/>
  <c r="J11" i="8"/>
  <c r="I11" i="8"/>
  <c r="H11" i="8"/>
  <c r="G11" i="8"/>
  <c r="F11" i="8"/>
  <c r="L10" i="8"/>
  <c r="K10" i="8"/>
  <c r="J10" i="8"/>
  <c r="I10" i="8"/>
  <c r="H10" i="8"/>
  <c r="G10" i="8"/>
  <c r="F10" i="8"/>
  <c r="L9" i="8"/>
  <c r="K9" i="8"/>
  <c r="J9" i="8"/>
  <c r="I9" i="8"/>
  <c r="H9" i="8"/>
  <c r="G9" i="8"/>
  <c r="F9" i="8"/>
  <c r="L8" i="8"/>
  <c r="K8" i="8"/>
  <c r="J8" i="8"/>
  <c r="I8" i="8"/>
  <c r="H8" i="8"/>
  <c r="G8" i="8"/>
  <c r="F8" i="8"/>
  <c r="L7" i="8"/>
  <c r="K7" i="8"/>
  <c r="J7" i="8"/>
  <c r="I7" i="8"/>
  <c r="H7" i="8"/>
  <c r="G7" i="8"/>
  <c r="F7" i="8"/>
  <c r="L6" i="8"/>
  <c r="K6" i="8"/>
  <c r="J6" i="8"/>
  <c r="I6" i="8"/>
  <c r="H6" i="8"/>
  <c r="G6" i="8"/>
  <c r="F6" i="8"/>
  <c r="L5" i="8"/>
  <c r="K5" i="8"/>
  <c r="J5" i="8"/>
  <c r="I5" i="8"/>
  <c r="H5" i="8"/>
  <c r="G5" i="8"/>
  <c r="F5" i="8"/>
  <c r="B2" i="8"/>
  <c r="R66" i="9" l="1"/>
  <c r="H146" i="8"/>
  <c r="K190" i="8"/>
  <c r="J33" i="8"/>
  <c r="J36" i="8" s="1"/>
  <c r="I33" i="8"/>
  <c r="I161" i="8"/>
  <c r="I175" i="8"/>
  <c r="I156" i="9"/>
  <c r="J137" i="9"/>
  <c r="J150" i="9"/>
  <c r="I106" i="9"/>
  <c r="K126" i="9"/>
  <c r="H51" i="9"/>
  <c r="L51" i="9"/>
  <c r="H71" i="9"/>
  <c r="H137" i="9"/>
  <c r="L137" i="9"/>
  <c r="I51" i="9"/>
  <c r="K31" i="9"/>
  <c r="K34" i="9" s="1"/>
  <c r="H31" i="9"/>
  <c r="H34" i="9" s="1"/>
  <c r="E66" i="9"/>
  <c r="J142" i="9"/>
  <c r="K143" i="9"/>
  <c r="I196" i="9"/>
  <c r="H196" i="9"/>
  <c r="L195" i="9"/>
  <c r="H242" i="9"/>
  <c r="L241" i="9"/>
  <c r="H84" i="9"/>
  <c r="L83" i="9"/>
  <c r="K113" i="9"/>
  <c r="I149" i="9"/>
  <c r="H179" i="9"/>
  <c r="L179" i="9"/>
  <c r="K186" i="9"/>
  <c r="J186" i="9"/>
  <c r="S66" i="9"/>
  <c r="S75" i="9" s="1"/>
  <c r="I60" i="9"/>
  <c r="J65" i="9"/>
  <c r="H112" i="9"/>
  <c r="L113" i="9"/>
  <c r="I137" i="9"/>
  <c r="H157" i="9"/>
  <c r="L156" i="9"/>
  <c r="L171" i="9"/>
  <c r="I219" i="9"/>
  <c r="H113" i="9"/>
  <c r="H13" i="9"/>
  <c r="H16" i="9" s="1"/>
  <c r="J13" i="9"/>
  <c r="J16" i="9" s="1"/>
  <c r="K13" i="9"/>
  <c r="K16" i="9" s="1"/>
  <c r="I22" i="9"/>
  <c r="I25" i="9" s="1"/>
  <c r="J44" i="9"/>
  <c r="K60" i="9"/>
  <c r="K65" i="9"/>
  <c r="K71" i="9"/>
  <c r="K74" i="9" s="1"/>
  <c r="L71" i="9"/>
  <c r="L74" i="9" s="1"/>
  <c r="J83" i="9"/>
  <c r="H83" i="9"/>
  <c r="I83" i="9"/>
  <c r="S128" i="9"/>
  <c r="H100" i="9"/>
  <c r="L100" i="9"/>
  <c r="K100" i="9"/>
  <c r="K112" i="9"/>
  <c r="I134" i="9"/>
  <c r="I138" i="9" s="1"/>
  <c r="J134" i="9"/>
  <c r="J138" i="9" s="1"/>
  <c r="K137" i="9"/>
  <c r="I150" i="9"/>
  <c r="K232" i="9"/>
  <c r="K235" i="9" s="1"/>
  <c r="L112" i="9"/>
  <c r="J22" i="9"/>
  <c r="J25" i="9" s="1"/>
  <c r="I31" i="9"/>
  <c r="I34" i="9" s="1"/>
  <c r="K44" i="9"/>
  <c r="H45" i="9"/>
  <c r="L45" i="9"/>
  <c r="J51" i="9"/>
  <c r="H65" i="9"/>
  <c r="L65" i="9"/>
  <c r="E128" i="9"/>
  <c r="K121" i="9"/>
  <c r="K127" i="9" s="1"/>
  <c r="H121" i="9"/>
  <c r="H127" i="9" s="1"/>
  <c r="L121" i="9"/>
  <c r="L127" i="9" s="1"/>
  <c r="I121" i="9"/>
  <c r="I127" i="9" s="1"/>
  <c r="J143" i="9"/>
  <c r="K157" i="9"/>
  <c r="L166" i="9"/>
  <c r="L172" i="9" s="1"/>
  <c r="I166" i="9"/>
  <c r="I172" i="9" s="1"/>
  <c r="J166" i="9"/>
  <c r="J172" i="9" s="1"/>
  <c r="K166" i="9"/>
  <c r="K172" i="9" s="1"/>
  <c r="J219" i="9"/>
  <c r="K22" i="9"/>
  <c r="K25" i="9" s="1"/>
  <c r="J31" i="9"/>
  <c r="J34" i="9" s="1"/>
  <c r="L31" i="9"/>
  <c r="L34" i="9" s="1"/>
  <c r="H44" i="9"/>
  <c r="H60" i="9"/>
  <c r="L60" i="9"/>
  <c r="L66" i="9" s="1"/>
  <c r="I71" i="9"/>
  <c r="I74" i="9" s="1"/>
  <c r="I84" i="9"/>
  <c r="J106" i="9"/>
  <c r="J107" i="9"/>
  <c r="R138" i="9"/>
  <c r="R243" i="9" s="1"/>
  <c r="K142" i="9"/>
  <c r="K150" i="9"/>
  <c r="I171" i="9"/>
  <c r="H171" i="9"/>
  <c r="H241" i="9"/>
  <c r="L242" i="9"/>
  <c r="I242" i="9"/>
  <c r="L178" i="9"/>
  <c r="I232" i="9"/>
  <c r="I235" i="9" s="1"/>
  <c r="L13" i="9"/>
  <c r="L16" i="9" s="1"/>
  <c r="J45" i="9"/>
  <c r="J60" i="9"/>
  <c r="L84" i="9"/>
  <c r="R128" i="9"/>
  <c r="I95" i="9"/>
  <c r="I101" i="9" s="1"/>
  <c r="H143" i="9"/>
  <c r="H142" i="9"/>
  <c r="L143" i="9"/>
  <c r="L142" i="9"/>
  <c r="H156" i="9"/>
  <c r="L157" i="9"/>
  <c r="I157" i="9"/>
  <c r="I179" i="9"/>
  <c r="J185" i="9"/>
  <c r="J196" i="9"/>
  <c r="J195" i="9"/>
  <c r="K196" i="9"/>
  <c r="K195" i="9"/>
  <c r="H195" i="9"/>
  <c r="L196" i="9"/>
  <c r="I208" i="9"/>
  <c r="I220" i="9" s="1"/>
  <c r="L44" i="9"/>
  <c r="J95" i="9"/>
  <c r="J101" i="9" s="1"/>
  <c r="H208" i="9"/>
  <c r="H220" i="9" s="1"/>
  <c r="I13" i="9"/>
  <c r="I16" i="9" s="1"/>
  <c r="I45" i="9"/>
  <c r="K45" i="9"/>
  <c r="K51" i="9"/>
  <c r="E75" i="9"/>
  <c r="R75" i="9"/>
  <c r="J84" i="9"/>
  <c r="K107" i="9"/>
  <c r="K106" i="9"/>
  <c r="H107" i="9"/>
  <c r="H106" i="9"/>
  <c r="L107" i="9"/>
  <c r="L106" i="9"/>
  <c r="H166" i="9"/>
  <c r="H172" i="9" s="1"/>
  <c r="J171" i="9"/>
  <c r="K171" i="9"/>
  <c r="H178" i="9"/>
  <c r="H186" i="9"/>
  <c r="L186" i="9"/>
  <c r="K185" i="9"/>
  <c r="I195" i="9"/>
  <c r="E138" i="9"/>
  <c r="E243" i="9" s="1"/>
  <c r="L208" i="9"/>
  <c r="L220" i="9" s="1"/>
  <c r="J208" i="9"/>
  <c r="J220" i="9" s="1"/>
  <c r="J232" i="9"/>
  <c r="J235" i="9" s="1"/>
  <c r="H22" i="9"/>
  <c r="H25" i="9" s="1"/>
  <c r="L22" i="9"/>
  <c r="L25" i="9" s="1"/>
  <c r="H74" i="9"/>
  <c r="H95" i="9"/>
  <c r="H101" i="9" s="1"/>
  <c r="L95" i="9"/>
  <c r="L101" i="9" s="1"/>
  <c r="I100" i="9"/>
  <c r="J100" i="9"/>
  <c r="I107" i="9"/>
  <c r="J121" i="9"/>
  <c r="J127" i="9" s="1"/>
  <c r="H126" i="9"/>
  <c r="L126" i="9"/>
  <c r="I126" i="9"/>
  <c r="J126" i="9"/>
  <c r="J149" i="9"/>
  <c r="K179" i="9"/>
  <c r="K178" i="9"/>
  <c r="I186" i="9"/>
  <c r="I241" i="9"/>
  <c r="K219" i="9"/>
  <c r="J242" i="9"/>
  <c r="I44" i="9"/>
  <c r="I65" i="9"/>
  <c r="J71" i="9"/>
  <c r="J74" i="9" s="1"/>
  <c r="K84" i="9"/>
  <c r="K83" i="9"/>
  <c r="K95" i="9"/>
  <c r="K101" i="9" s="1"/>
  <c r="I113" i="9"/>
  <c r="I112" i="9"/>
  <c r="J113" i="9"/>
  <c r="J112" i="9"/>
  <c r="S138" i="9"/>
  <c r="I143" i="9"/>
  <c r="I142" i="9"/>
  <c r="H150" i="9"/>
  <c r="L150" i="9"/>
  <c r="J157" i="9"/>
  <c r="J179" i="9"/>
  <c r="K208" i="9"/>
  <c r="K220" i="9" s="1"/>
  <c r="H219" i="9"/>
  <c r="L219" i="9"/>
  <c r="H232" i="9"/>
  <c r="H235" i="9" s="1"/>
  <c r="L232" i="9"/>
  <c r="L235" i="9" s="1"/>
  <c r="K242" i="9"/>
  <c r="K134" i="9"/>
  <c r="K138" i="9" s="1"/>
  <c r="K149" i="9"/>
  <c r="J156" i="9"/>
  <c r="I178" i="9"/>
  <c r="H185" i="9"/>
  <c r="L185" i="9"/>
  <c r="J241" i="9"/>
  <c r="H134" i="9"/>
  <c r="H138" i="9" s="1"/>
  <c r="L134" i="9"/>
  <c r="L138" i="9" s="1"/>
  <c r="H149" i="9"/>
  <c r="L149" i="9"/>
  <c r="K156" i="9"/>
  <c r="J178" i="9"/>
  <c r="I185" i="9"/>
  <c r="K241" i="9"/>
  <c r="H102" i="8"/>
  <c r="I116" i="8"/>
  <c r="I115" i="8"/>
  <c r="L115" i="8"/>
  <c r="J175" i="8"/>
  <c r="I15" i="8"/>
  <c r="H116" i="8"/>
  <c r="H24" i="8"/>
  <c r="H27" i="8" s="1"/>
  <c r="L24" i="8"/>
  <c r="L27" i="8" s="1"/>
  <c r="J85" i="8"/>
  <c r="K62" i="8"/>
  <c r="I129" i="8"/>
  <c r="K129" i="8"/>
  <c r="L129" i="8"/>
  <c r="L147" i="8"/>
  <c r="H189" i="8"/>
  <c r="J161" i="8"/>
  <c r="H170" i="8"/>
  <c r="H176" i="8" s="1"/>
  <c r="L170" i="8"/>
  <c r="L176" i="8" s="1"/>
  <c r="I183" i="8"/>
  <c r="L190" i="8"/>
  <c r="I222" i="8"/>
  <c r="J222" i="8"/>
  <c r="H245" i="8"/>
  <c r="L245" i="8"/>
  <c r="H47" i="8"/>
  <c r="L47" i="8"/>
  <c r="S68" i="8"/>
  <c r="S77" i="8" s="1"/>
  <c r="I62" i="8"/>
  <c r="J62" i="8"/>
  <c r="H62" i="8"/>
  <c r="L62" i="8"/>
  <c r="I73" i="8"/>
  <c r="I85" i="8"/>
  <c r="J86" i="8"/>
  <c r="I86" i="8"/>
  <c r="K102" i="8"/>
  <c r="K110" i="8"/>
  <c r="J110" i="8"/>
  <c r="H115" i="8"/>
  <c r="L116" i="8"/>
  <c r="I140" i="8"/>
  <c r="I154" i="8"/>
  <c r="K175" i="8"/>
  <c r="I200" i="8"/>
  <c r="K235" i="8"/>
  <c r="K238" i="8" s="1"/>
  <c r="I245" i="8"/>
  <c r="I47" i="8"/>
  <c r="L53" i="8"/>
  <c r="L68" i="8" s="1"/>
  <c r="K67" i="8"/>
  <c r="H67" i="8"/>
  <c r="L67" i="8"/>
  <c r="J67" i="8"/>
  <c r="H97" i="8"/>
  <c r="H103" i="8" s="1"/>
  <c r="L97" i="8"/>
  <c r="L103" i="8" s="1"/>
  <c r="E131" i="8"/>
  <c r="J102" i="8"/>
  <c r="H124" i="8"/>
  <c r="H130" i="8" s="1"/>
  <c r="L124" i="8"/>
  <c r="L130" i="8" s="1"/>
  <c r="I124" i="8"/>
  <c r="I130" i="8" s="1"/>
  <c r="J124" i="8"/>
  <c r="J130" i="8" s="1"/>
  <c r="H129" i="8"/>
  <c r="J140" i="8"/>
  <c r="K147" i="8"/>
  <c r="J154" i="8"/>
  <c r="H175" i="8"/>
  <c r="L175" i="8"/>
  <c r="J190" i="8"/>
  <c r="K103" i="8"/>
  <c r="J15" i="8"/>
  <c r="J18" i="8" s="1"/>
  <c r="R18" i="8"/>
  <c r="R77" i="8" s="1"/>
  <c r="K15" i="8"/>
  <c r="K18" i="8" s="1"/>
  <c r="J24" i="8"/>
  <c r="J27" i="8" s="1"/>
  <c r="H33" i="8"/>
  <c r="H36" i="8" s="1"/>
  <c r="L33" i="8"/>
  <c r="L36" i="8" s="1"/>
  <c r="J47" i="8"/>
  <c r="H15" i="8"/>
  <c r="H18" i="8" s="1"/>
  <c r="L15" i="8"/>
  <c r="L18" i="8" s="1"/>
  <c r="E18" i="8"/>
  <c r="E77" i="8" s="1"/>
  <c r="K27" i="8"/>
  <c r="K24" i="8"/>
  <c r="I36" i="8"/>
  <c r="K46" i="8"/>
  <c r="I170" i="8"/>
  <c r="I176" i="8" s="1"/>
  <c r="I18" i="8"/>
  <c r="H46" i="8"/>
  <c r="L46" i="8"/>
  <c r="K53" i="8"/>
  <c r="K68" i="8" s="1"/>
  <c r="J76" i="8"/>
  <c r="I76" i="8"/>
  <c r="K86" i="8"/>
  <c r="K85" i="8"/>
  <c r="R131" i="8"/>
  <c r="K97" i="8"/>
  <c r="H110" i="8"/>
  <c r="L110" i="8"/>
  <c r="J109" i="8"/>
  <c r="J129" i="8"/>
  <c r="J170" i="8"/>
  <c r="J176" i="8" s="1"/>
  <c r="J183" i="8"/>
  <c r="I182" i="8"/>
  <c r="I211" i="8"/>
  <c r="I223" i="8" s="1"/>
  <c r="I238" i="8"/>
  <c r="I235" i="8"/>
  <c r="J53" i="8"/>
  <c r="J103" i="8"/>
  <c r="H238" i="8"/>
  <c r="I24" i="8"/>
  <c r="I27" i="8" s="1"/>
  <c r="K33" i="8"/>
  <c r="K36" i="8" s="1"/>
  <c r="I46" i="8"/>
  <c r="H53" i="8"/>
  <c r="K73" i="8"/>
  <c r="K76" i="8" s="1"/>
  <c r="H86" i="8"/>
  <c r="H85" i="8"/>
  <c r="L86" i="8"/>
  <c r="L85" i="8"/>
  <c r="S131" i="8"/>
  <c r="I110" i="8"/>
  <c r="K109" i="8"/>
  <c r="J116" i="8"/>
  <c r="J115" i="8"/>
  <c r="J137" i="8"/>
  <c r="J141" i="8" s="1"/>
  <c r="S141" i="8"/>
  <c r="S246" i="8" s="1"/>
  <c r="I147" i="8"/>
  <c r="I146" i="8"/>
  <c r="K153" i="8"/>
  <c r="K161" i="8"/>
  <c r="J160" i="8"/>
  <c r="K170" i="8"/>
  <c r="K176" i="8" s="1"/>
  <c r="K183" i="8"/>
  <c r="K200" i="8"/>
  <c r="K199" i="8"/>
  <c r="K222" i="8"/>
  <c r="J235" i="8"/>
  <c r="J238" i="8" s="1"/>
  <c r="J245" i="8"/>
  <c r="I244" i="8"/>
  <c r="J46" i="8"/>
  <c r="I53" i="8"/>
  <c r="I68" i="8" s="1"/>
  <c r="H73" i="8"/>
  <c r="H76" i="8" s="1"/>
  <c r="L73" i="8"/>
  <c r="L76" i="8" s="1"/>
  <c r="I103" i="8"/>
  <c r="I102" i="8"/>
  <c r="I131" i="8" s="1"/>
  <c r="K116" i="8"/>
  <c r="K124" i="8"/>
  <c r="K130" i="8" s="1"/>
  <c r="E246" i="8"/>
  <c r="K137" i="8"/>
  <c r="J147" i="8"/>
  <c r="H154" i="8"/>
  <c r="L154" i="8"/>
  <c r="H161" i="8"/>
  <c r="L161" i="8"/>
  <c r="H183" i="8"/>
  <c r="L183" i="8"/>
  <c r="I190" i="8"/>
  <c r="H200" i="8"/>
  <c r="L200" i="8"/>
  <c r="J199" i="8"/>
  <c r="H222" i="8"/>
  <c r="L222" i="8"/>
  <c r="K245" i="8"/>
  <c r="H153" i="8"/>
  <c r="L153" i="8"/>
  <c r="K160" i="8"/>
  <c r="J182" i="8"/>
  <c r="I189" i="8"/>
  <c r="K211" i="8"/>
  <c r="K223" i="8" s="1"/>
  <c r="H235" i="8"/>
  <c r="L235" i="8"/>
  <c r="L238" i="8" s="1"/>
  <c r="J244" i="8"/>
  <c r="H109" i="8"/>
  <c r="L109" i="8"/>
  <c r="H137" i="8"/>
  <c r="H141" i="8" s="1"/>
  <c r="L137" i="8"/>
  <c r="J146" i="8"/>
  <c r="I153" i="8"/>
  <c r="H160" i="8"/>
  <c r="L160" i="8"/>
  <c r="K182" i="8"/>
  <c r="J189" i="8"/>
  <c r="H199" i="8"/>
  <c r="L199" i="8"/>
  <c r="H211" i="8"/>
  <c r="H223" i="8" s="1"/>
  <c r="L211" i="8"/>
  <c r="L223" i="8" s="1"/>
  <c r="K244" i="8"/>
  <c r="I109" i="8"/>
  <c r="K115" i="8"/>
  <c r="I137" i="8"/>
  <c r="I141" i="8" s="1"/>
  <c r="K146" i="8"/>
  <c r="J153" i="8"/>
  <c r="I160" i="8"/>
  <c r="H182" i="8"/>
  <c r="L182" i="8"/>
  <c r="K189" i="8"/>
  <c r="I199" i="8"/>
  <c r="H244" i="8"/>
  <c r="L244" i="8"/>
  <c r="S247" i="8" l="1"/>
  <c r="H66" i="9"/>
  <c r="K66" i="9"/>
  <c r="I66" i="9"/>
  <c r="J66" i="9"/>
  <c r="J75" i="9" s="1"/>
  <c r="K243" i="9"/>
  <c r="L75" i="9"/>
  <c r="K128" i="9"/>
  <c r="R244" i="9"/>
  <c r="S244" i="9"/>
  <c r="K75" i="9"/>
  <c r="I243" i="9"/>
  <c r="E244" i="9"/>
  <c r="L128" i="9"/>
  <c r="J243" i="9"/>
  <c r="I128" i="9"/>
  <c r="S243" i="9"/>
  <c r="H128" i="9"/>
  <c r="H75" i="9"/>
  <c r="I75" i="9"/>
  <c r="I244" i="9" s="1"/>
  <c r="E249" i="9" s="1"/>
  <c r="L243" i="9"/>
  <c r="H243" i="9"/>
  <c r="J128" i="9"/>
  <c r="J131" i="8"/>
  <c r="J68" i="8"/>
  <c r="J77" i="8" s="1"/>
  <c r="J247" i="8" s="1"/>
  <c r="E253" i="8" s="1"/>
  <c r="K131" i="8"/>
  <c r="L131" i="8"/>
  <c r="H131" i="8"/>
  <c r="H68" i="8"/>
  <c r="H77" i="8" s="1"/>
  <c r="H247" i="8" s="1"/>
  <c r="E251" i="8" s="1"/>
  <c r="E247" i="8"/>
  <c r="H246" i="8"/>
  <c r="I246" i="8"/>
  <c r="L141" i="8"/>
  <c r="L246" i="8" s="1"/>
  <c r="K77" i="8"/>
  <c r="K247" i="8" s="1"/>
  <c r="E257" i="8" s="1"/>
  <c r="J246" i="8"/>
  <c r="L77" i="8"/>
  <c r="L247" i="8" s="1"/>
  <c r="E258" i="8" s="1"/>
  <c r="K141" i="8"/>
  <c r="K246" i="8" s="1"/>
  <c r="I77" i="8"/>
  <c r="I247" i="8" s="1"/>
  <c r="E252" i="8" s="1"/>
  <c r="R247" i="8"/>
  <c r="L244" i="9" l="1"/>
  <c r="E255" i="9" s="1"/>
  <c r="K244" i="9"/>
  <c r="E254" i="9" s="1"/>
  <c r="H244" i="9"/>
  <c r="E248" i="9" s="1"/>
  <c r="J244" i="9"/>
  <c r="E250" i="9" s="1"/>
  <c r="E259" i="8"/>
  <c r="F257" i="8" s="1"/>
  <c r="E254" i="8"/>
  <c r="F253" i="8" s="1"/>
  <c r="E256" i="9" l="1"/>
  <c r="F254" i="9" s="1"/>
  <c r="E251" i="9"/>
  <c r="F249" i="9" s="1"/>
  <c r="F258" i="8"/>
  <c r="F259" i="8" s="1"/>
  <c r="F251" i="8"/>
  <c r="F252" i="8"/>
  <c r="F255" i="9" l="1"/>
  <c r="F256" i="9" s="1"/>
  <c r="F250" i="9"/>
  <c r="F248" i="9"/>
  <c r="F254" i="8"/>
  <c r="F251" i="9" l="1"/>
  <c r="S226" i="7"/>
  <c r="R226" i="7"/>
  <c r="E226" i="7"/>
  <c r="S225" i="7"/>
  <c r="R225" i="7"/>
  <c r="E225" i="7"/>
  <c r="L224" i="7"/>
  <c r="K224" i="7"/>
  <c r="J224" i="7"/>
  <c r="I224" i="7"/>
  <c r="H224" i="7"/>
  <c r="G224" i="7"/>
  <c r="F224" i="7"/>
  <c r="L223" i="7"/>
  <c r="K223" i="7"/>
  <c r="J223" i="7"/>
  <c r="I223" i="7"/>
  <c r="H223" i="7"/>
  <c r="G223" i="7"/>
  <c r="F223" i="7"/>
  <c r="L222" i="7"/>
  <c r="K222" i="7"/>
  <c r="J222" i="7"/>
  <c r="I222" i="7"/>
  <c r="H222" i="7"/>
  <c r="G222" i="7"/>
  <c r="F222" i="7"/>
  <c r="L221" i="7"/>
  <c r="K221" i="7"/>
  <c r="J221" i="7"/>
  <c r="I221" i="7"/>
  <c r="H221" i="7"/>
  <c r="G221" i="7"/>
  <c r="F221" i="7"/>
  <c r="L220" i="7"/>
  <c r="K220" i="7"/>
  <c r="J220" i="7"/>
  <c r="I220" i="7"/>
  <c r="H220" i="7"/>
  <c r="G220" i="7"/>
  <c r="F220" i="7"/>
  <c r="S218" i="7"/>
  <c r="R218" i="7"/>
  <c r="E218" i="7"/>
  <c r="L217" i="7"/>
  <c r="L218" i="7" s="1"/>
  <c r="K217" i="7"/>
  <c r="K218" i="7" s="1"/>
  <c r="J217" i="7"/>
  <c r="J218" i="7" s="1"/>
  <c r="I217" i="7"/>
  <c r="I218" i="7" s="1"/>
  <c r="H217" i="7"/>
  <c r="H218" i="7" s="1"/>
  <c r="G217" i="7"/>
  <c r="F217" i="7"/>
  <c r="S216" i="7"/>
  <c r="S219" i="7" s="1"/>
  <c r="R216" i="7"/>
  <c r="R219" i="7" s="1"/>
  <c r="E216" i="7"/>
  <c r="E219" i="7" s="1"/>
  <c r="L215" i="7"/>
  <c r="K215" i="7"/>
  <c r="J215" i="7"/>
  <c r="I215" i="7"/>
  <c r="H215" i="7"/>
  <c r="G215" i="7"/>
  <c r="F215" i="7"/>
  <c r="L214" i="7"/>
  <c r="K214" i="7"/>
  <c r="J214" i="7"/>
  <c r="I214" i="7"/>
  <c r="H214" i="7"/>
  <c r="G214" i="7"/>
  <c r="F214" i="7"/>
  <c r="L213" i="7"/>
  <c r="K213" i="7"/>
  <c r="J213" i="7"/>
  <c r="I213" i="7"/>
  <c r="H213" i="7"/>
  <c r="G213" i="7"/>
  <c r="F213" i="7"/>
  <c r="L212" i="7"/>
  <c r="K212" i="7"/>
  <c r="J212" i="7"/>
  <c r="I212" i="7"/>
  <c r="H212" i="7"/>
  <c r="G212" i="7"/>
  <c r="F212" i="7"/>
  <c r="L211" i="7"/>
  <c r="K211" i="7"/>
  <c r="J211" i="7"/>
  <c r="I211" i="7"/>
  <c r="H211" i="7"/>
  <c r="G211" i="7"/>
  <c r="F211" i="7"/>
  <c r="S209" i="7"/>
  <c r="R209" i="7"/>
  <c r="E209" i="7"/>
  <c r="L208" i="7"/>
  <c r="K208" i="7"/>
  <c r="J208" i="7"/>
  <c r="I208" i="7"/>
  <c r="H208" i="7"/>
  <c r="G208" i="7"/>
  <c r="F208" i="7"/>
  <c r="L207" i="7"/>
  <c r="K207" i="7"/>
  <c r="J207" i="7"/>
  <c r="I207" i="7"/>
  <c r="H207" i="7"/>
  <c r="G207" i="7"/>
  <c r="F207" i="7"/>
  <c r="L206" i="7"/>
  <c r="K206" i="7"/>
  <c r="J206" i="7"/>
  <c r="I206" i="7"/>
  <c r="H206" i="7"/>
  <c r="G206" i="7"/>
  <c r="F206" i="7"/>
  <c r="L205" i="7"/>
  <c r="K205" i="7"/>
  <c r="J205" i="7"/>
  <c r="I205" i="7"/>
  <c r="H205" i="7"/>
  <c r="G205" i="7"/>
  <c r="F205" i="7"/>
  <c r="L204" i="7"/>
  <c r="K204" i="7"/>
  <c r="J204" i="7"/>
  <c r="I204" i="7"/>
  <c r="H204" i="7"/>
  <c r="G204" i="7"/>
  <c r="F204" i="7"/>
  <c r="L203" i="7"/>
  <c r="K203" i="7"/>
  <c r="J203" i="7"/>
  <c r="I203" i="7"/>
  <c r="H203" i="7"/>
  <c r="G203" i="7"/>
  <c r="F203" i="7"/>
  <c r="L202" i="7"/>
  <c r="K202" i="7"/>
  <c r="J202" i="7"/>
  <c r="I202" i="7"/>
  <c r="H202" i="7"/>
  <c r="G202" i="7"/>
  <c r="F202" i="7"/>
  <c r="L201" i="7"/>
  <c r="K201" i="7"/>
  <c r="J201" i="7"/>
  <c r="I201" i="7"/>
  <c r="H201" i="7"/>
  <c r="G201" i="7"/>
  <c r="F201" i="7"/>
  <c r="L200" i="7"/>
  <c r="K200" i="7"/>
  <c r="J200" i="7"/>
  <c r="I200" i="7"/>
  <c r="H200" i="7"/>
  <c r="G200" i="7"/>
  <c r="F200" i="7"/>
  <c r="L199" i="7"/>
  <c r="K199" i="7"/>
  <c r="J199" i="7"/>
  <c r="I199" i="7"/>
  <c r="H199" i="7"/>
  <c r="G199" i="7"/>
  <c r="F199" i="7"/>
  <c r="S198" i="7"/>
  <c r="S210" i="7" s="1"/>
  <c r="R198" i="7"/>
  <c r="R210" i="7" s="1"/>
  <c r="E198" i="7"/>
  <c r="E210" i="7" s="1"/>
  <c r="L197" i="7"/>
  <c r="K197" i="7"/>
  <c r="J197" i="7"/>
  <c r="I197" i="7"/>
  <c r="H197" i="7"/>
  <c r="G197" i="7"/>
  <c r="F197" i="7"/>
  <c r="L196" i="7"/>
  <c r="K196" i="7"/>
  <c r="J196" i="7"/>
  <c r="I196" i="7"/>
  <c r="H196" i="7"/>
  <c r="G196" i="7"/>
  <c r="F196" i="7"/>
  <c r="L195" i="7"/>
  <c r="K195" i="7"/>
  <c r="J195" i="7"/>
  <c r="I195" i="7"/>
  <c r="H195" i="7"/>
  <c r="G195" i="7"/>
  <c r="F195" i="7"/>
  <c r="L194" i="7"/>
  <c r="K194" i="7"/>
  <c r="J194" i="7"/>
  <c r="I194" i="7"/>
  <c r="H194" i="7"/>
  <c r="G194" i="7"/>
  <c r="F194" i="7"/>
  <c r="L193" i="7"/>
  <c r="K193" i="7"/>
  <c r="J193" i="7"/>
  <c r="I193" i="7"/>
  <c r="H193" i="7"/>
  <c r="G193" i="7"/>
  <c r="F193" i="7"/>
  <c r="L192" i="7"/>
  <c r="K192" i="7"/>
  <c r="J192" i="7"/>
  <c r="I192" i="7"/>
  <c r="H192" i="7"/>
  <c r="G192" i="7"/>
  <c r="F192" i="7"/>
  <c r="L191" i="7"/>
  <c r="K191" i="7"/>
  <c r="J191" i="7"/>
  <c r="I191" i="7"/>
  <c r="H191" i="7"/>
  <c r="G191" i="7"/>
  <c r="F191" i="7"/>
  <c r="S190" i="7"/>
  <c r="R190" i="7"/>
  <c r="E190" i="7"/>
  <c r="S189" i="7"/>
  <c r="R189" i="7"/>
  <c r="E189" i="7"/>
  <c r="L188" i="7"/>
  <c r="K188" i="7"/>
  <c r="J188" i="7"/>
  <c r="I188" i="7"/>
  <c r="H188" i="7"/>
  <c r="G188" i="7"/>
  <c r="F188" i="7"/>
  <c r="L187" i="7"/>
  <c r="K187" i="7"/>
  <c r="J187" i="7"/>
  <c r="I187" i="7"/>
  <c r="H187" i="7"/>
  <c r="G187" i="7"/>
  <c r="F187" i="7"/>
  <c r="L186" i="7"/>
  <c r="K186" i="7"/>
  <c r="J186" i="7"/>
  <c r="I186" i="7"/>
  <c r="H186" i="7"/>
  <c r="G186" i="7"/>
  <c r="F186" i="7"/>
  <c r="L185" i="7"/>
  <c r="K185" i="7"/>
  <c r="J185" i="7"/>
  <c r="I185" i="7"/>
  <c r="H185" i="7"/>
  <c r="G185" i="7"/>
  <c r="F185" i="7"/>
  <c r="L184" i="7"/>
  <c r="K184" i="7"/>
  <c r="J184" i="7"/>
  <c r="I184" i="7"/>
  <c r="H184" i="7"/>
  <c r="G184" i="7"/>
  <c r="F184" i="7"/>
  <c r="L183" i="7"/>
  <c r="K183" i="7"/>
  <c r="J183" i="7"/>
  <c r="I183" i="7"/>
  <c r="H183" i="7"/>
  <c r="G183" i="7"/>
  <c r="F183" i="7"/>
  <c r="L182" i="7"/>
  <c r="K182" i="7"/>
  <c r="J182" i="7"/>
  <c r="I182" i="7"/>
  <c r="H182" i="7"/>
  <c r="G182" i="7"/>
  <c r="F182" i="7"/>
  <c r="S181" i="7"/>
  <c r="R181" i="7"/>
  <c r="E181" i="7"/>
  <c r="S180" i="7"/>
  <c r="R180" i="7"/>
  <c r="E180" i="7"/>
  <c r="L179" i="7"/>
  <c r="K179" i="7"/>
  <c r="J179" i="7"/>
  <c r="I179" i="7"/>
  <c r="H179" i="7"/>
  <c r="G179" i="7"/>
  <c r="F179" i="7"/>
  <c r="L178" i="7"/>
  <c r="K178" i="7"/>
  <c r="J178" i="7"/>
  <c r="I178" i="7"/>
  <c r="H178" i="7"/>
  <c r="G178" i="7"/>
  <c r="F178" i="7"/>
  <c r="L177" i="7"/>
  <c r="K177" i="7"/>
  <c r="J177" i="7"/>
  <c r="I177" i="7"/>
  <c r="H177" i="7"/>
  <c r="G177" i="7"/>
  <c r="F177" i="7"/>
  <c r="L176" i="7"/>
  <c r="K176" i="7"/>
  <c r="J176" i="7"/>
  <c r="I176" i="7"/>
  <c r="H176" i="7"/>
  <c r="G176" i="7"/>
  <c r="F176" i="7"/>
  <c r="L175" i="7"/>
  <c r="K175" i="7"/>
  <c r="J175" i="7"/>
  <c r="I175" i="7"/>
  <c r="H175" i="7"/>
  <c r="G175" i="7"/>
  <c r="F175" i="7"/>
  <c r="S174" i="7"/>
  <c r="R174" i="7"/>
  <c r="E174" i="7"/>
  <c r="S173" i="7"/>
  <c r="R173" i="7"/>
  <c r="E173" i="7"/>
  <c r="L172" i="7"/>
  <c r="K172" i="7"/>
  <c r="J172" i="7"/>
  <c r="I172" i="7"/>
  <c r="H172" i="7"/>
  <c r="G172" i="7"/>
  <c r="F172" i="7"/>
  <c r="L171" i="7"/>
  <c r="K171" i="7"/>
  <c r="J171" i="7"/>
  <c r="I171" i="7"/>
  <c r="H171" i="7"/>
  <c r="G171" i="7"/>
  <c r="F171" i="7"/>
  <c r="L170" i="7"/>
  <c r="K170" i="7"/>
  <c r="J170" i="7"/>
  <c r="I170" i="7"/>
  <c r="H170" i="7"/>
  <c r="G170" i="7"/>
  <c r="F170" i="7"/>
  <c r="L169" i="7"/>
  <c r="K169" i="7"/>
  <c r="J169" i="7"/>
  <c r="I169" i="7"/>
  <c r="H169" i="7"/>
  <c r="G169" i="7"/>
  <c r="F169" i="7"/>
  <c r="L168" i="7"/>
  <c r="K168" i="7"/>
  <c r="J168" i="7"/>
  <c r="I168" i="7"/>
  <c r="H168" i="7"/>
  <c r="G168" i="7"/>
  <c r="F168" i="7"/>
  <c r="L167" i="7"/>
  <c r="K167" i="7"/>
  <c r="J167" i="7"/>
  <c r="I167" i="7"/>
  <c r="H167" i="7"/>
  <c r="G167" i="7"/>
  <c r="F167" i="7"/>
  <c r="S165" i="7"/>
  <c r="R165" i="7"/>
  <c r="E165" i="7"/>
  <c r="L164" i="7"/>
  <c r="K164" i="7"/>
  <c r="J164" i="7"/>
  <c r="I164" i="7"/>
  <c r="H164" i="7"/>
  <c r="G164" i="7"/>
  <c r="F164" i="7"/>
  <c r="L163" i="7"/>
  <c r="K163" i="7"/>
  <c r="J163" i="7"/>
  <c r="I163" i="7"/>
  <c r="H163" i="7"/>
  <c r="G163" i="7"/>
  <c r="F163" i="7"/>
  <c r="L162" i="7"/>
  <c r="K162" i="7"/>
  <c r="J162" i="7"/>
  <c r="I162" i="7"/>
  <c r="H162" i="7"/>
  <c r="G162" i="7"/>
  <c r="F162" i="7"/>
  <c r="L161" i="7"/>
  <c r="K161" i="7"/>
  <c r="J161" i="7"/>
  <c r="I161" i="7"/>
  <c r="H161" i="7"/>
  <c r="G161" i="7"/>
  <c r="F161" i="7"/>
  <c r="S160" i="7"/>
  <c r="S166" i="7" s="1"/>
  <c r="R160" i="7"/>
  <c r="R166" i="7" s="1"/>
  <c r="E160" i="7"/>
  <c r="E166" i="7" s="1"/>
  <c r="L159" i="7"/>
  <c r="K159" i="7"/>
  <c r="J159" i="7"/>
  <c r="I159" i="7"/>
  <c r="H159" i="7"/>
  <c r="G159" i="7"/>
  <c r="F159" i="7"/>
  <c r="L158" i="7"/>
  <c r="K158" i="7"/>
  <c r="J158" i="7"/>
  <c r="I158" i="7"/>
  <c r="I160" i="7" s="1"/>
  <c r="H158" i="7"/>
  <c r="G158" i="7"/>
  <c r="F158" i="7"/>
  <c r="S157" i="7"/>
  <c r="R157" i="7"/>
  <c r="E157" i="7"/>
  <c r="S156" i="7"/>
  <c r="R156" i="7"/>
  <c r="E156" i="7"/>
  <c r="L155" i="7"/>
  <c r="K155" i="7"/>
  <c r="J155" i="7"/>
  <c r="I155" i="7"/>
  <c r="H155" i="7"/>
  <c r="G155" i="7"/>
  <c r="F155" i="7"/>
  <c r="L154" i="7"/>
  <c r="K154" i="7"/>
  <c r="J154" i="7"/>
  <c r="I154" i="7"/>
  <c r="I157" i="7" s="1"/>
  <c r="H154" i="7"/>
  <c r="G154" i="7"/>
  <c r="F154" i="7"/>
  <c r="L153" i="7"/>
  <c r="K153" i="7"/>
  <c r="J153" i="7"/>
  <c r="I153" i="7"/>
  <c r="H153" i="7"/>
  <c r="G153" i="7"/>
  <c r="F153" i="7"/>
  <c r="L152" i="7"/>
  <c r="K152" i="7"/>
  <c r="J152" i="7"/>
  <c r="I152" i="7"/>
  <c r="H152" i="7"/>
  <c r="G152" i="7"/>
  <c r="F152" i="7"/>
  <c r="L151" i="7"/>
  <c r="K151" i="7"/>
  <c r="J151" i="7"/>
  <c r="J157" i="7" s="1"/>
  <c r="I151" i="7"/>
  <c r="H151" i="7"/>
  <c r="G151" i="7"/>
  <c r="F151" i="7"/>
  <c r="S150" i="7"/>
  <c r="R150" i="7"/>
  <c r="E150" i="7"/>
  <c r="S149" i="7"/>
  <c r="R149" i="7"/>
  <c r="E149" i="7"/>
  <c r="L148" i="7"/>
  <c r="K148" i="7"/>
  <c r="J148" i="7"/>
  <c r="I148" i="7"/>
  <c r="H148" i="7"/>
  <c r="G148" i="7"/>
  <c r="F148" i="7"/>
  <c r="L147" i="7"/>
  <c r="K147" i="7"/>
  <c r="J147" i="7"/>
  <c r="I147" i="7"/>
  <c r="H147" i="7"/>
  <c r="G147" i="7"/>
  <c r="F147" i="7"/>
  <c r="L146" i="7"/>
  <c r="K146" i="7"/>
  <c r="J146" i="7"/>
  <c r="I146" i="7"/>
  <c r="H146" i="7"/>
  <c r="G146" i="7"/>
  <c r="F146" i="7"/>
  <c r="L145" i="7"/>
  <c r="K145" i="7"/>
  <c r="J145" i="7"/>
  <c r="I145" i="7"/>
  <c r="H145" i="7"/>
  <c r="G145" i="7"/>
  <c r="F145" i="7"/>
  <c r="L144" i="7"/>
  <c r="K144" i="7"/>
  <c r="J144" i="7"/>
  <c r="I144" i="7"/>
  <c r="H144" i="7"/>
  <c r="G144" i="7"/>
  <c r="F144" i="7"/>
  <c r="S143" i="7"/>
  <c r="R143" i="7"/>
  <c r="E143" i="7"/>
  <c r="S142" i="7"/>
  <c r="R142" i="7"/>
  <c r="E142" i="7"/>
  <c r="L141" i="7"/>
  <c r="K141" i="7"/>
  <c r="J141" i="7"/>
  <c r="I141" i="7"/>
  <c r="H141" i="7"/>
  <c r="G141" i="7"/>
  <c r="F141" i="7"/>
  <c r="L140" i="7"/>
  <c r="K140" i="7"/>
  <c r="J140" i="7"/>
  <c r="I140" i="7"/>
  <c r="H140" i="7"/>
  <c r="G140" i="7"/>
  <c r="F140" i="7"/>
  <c r="L139" i="7"/>
  <c r="K139" i="7"/>
  <c r="J139" i="7"/>
  <c r="I139" i="7"/>
  <c r="H139" i="7"/>
  <c r="G139" i="7"/>
  <c r="F139" i="7"/>
  <c r="L138" i="7"/>
  <c r="K138" i="7"/>
  <c r="J138" i="7"/>
  <c r="I138" i="7"/>
  <c r="H138" i="7"/>
  <c r="G138" i="7"/>
  <c r="F138" i="7"/>
  <c r="S136" i="7"/>
  <c r="R136" i="7"/>
  <c r="E136" i="7"/>
  <c r="L135" i="7"/>
  <c r="K135" i="7"/>
  <c r="J135" i="7"/>
  <c r="I135" i="7"/>
  <c r="H135" i="7"/>
  <c r="G135" i="7"/>
  <c r="F135" i="7"/>
  <c r="L134" i="7"/>
  <c r="K134" i="7"/>
  <c r="J134" i="7"/>
  <c r="I134" i="7"/>
  <c r="I136" i="7" s="1"/>
  <c r="H134" i="7"/>
  <c r="G134" i="7"/>
  <c r="F134" i="7"/>
  <c r="S133" i="7"/>
  <c r="R133" i="7"/>
  <c r="R137" i="7" s="1"/>
  <c r="E133" i="7"/>
  <c r="L132" i="7"/>
  <c r="K132" i="7"/>
  <c r="J132" i="7"/>
  <c r="I132" i="7"/>
  <c r="H132" i="7"/>
  <c r="G132" i="7"/>
  <c r="F132" i="7"/>
  <c r="L131" i="7"/>
  <c r="K131" i="7"/>
  <c r="J131" i="7"/>
  <c r="I131" i="7"/>
  <c r="H131" i="7"/>
  <c r="G131" i="7"/>
  <c r="F131" i="7"/>
  <c r="L130" i="7"/>
  <c r="K130" i="7"/>
  <c r="J130" i="7"/>
  <c r="I130" i="7"/>
  <c r="H130" i="7"/>
  <c r="G130" i="7"/>
  <c r="F130" i="7"/>
  <c r="L129" i="7"/>
  <c r="K129" i="7"/>
  <c r="J129" i="7"/>
  <c r="I129" i="7"/>
  <c r="H129" i="7"/>
  <c r="G129" i="7"/>
  <c r="F129" i="7"/>
  <c r="L128" i="7"/>
  <c r="K128" i="7"/>
  <c r="J128" i="7"/>
  <c r="I128" i="7"/>
  <c r="H128" i="7"/>
  <c r="G128" i="7"/>
  <c r="F128" i="7"/>
  <c r="S125" i="7"/>
  <c r="R125" i="7"/>
  <c r="E125" i="7"/>
  <c r="L124" i="7"/>
  <c r="K124" i="7"/>
  <c r="J124" i="7"/>
  <c r="I124" i="7"/>
  <c r="H124" i="7"/>
  <c r="G124" i="7"/>
  <c r="F124" i="7"/>
  <c r="L123" i="7"/>
  <c r="K123" i="7"/>
  <c r="J123" i="7"/>
  <c r="I123" i="7"/>
  <c r="H123" i="7"/>
  <c r="G123" i="7"/>
  <c r="F123" i="7"/>
  <c r="L122" i="7"/>
  <c r="K122" i="7"/>
  <c r="J122" i="7"/>
  <c r="I122" i="7"/>
  <c r="H122" i="7"/>
  <c r="G122" i="7"/>
  <c r="F122" i="7"/>
  <c r="L121" i="7"/>
  <c r="K121" i="7"/>
  <c r="J121" i="7"/>
  <c r="I121" i="7"/>
  <c r="H121" i="7"/>
  <c r="G121" i="7"/>
  <c r="F121" i="7"/>
  <c r="S120" i="7"/>
  <c r="S126" i="7" s="1"/>
  <c r="R120" i="7"/>
  <c r="R126" i="7" s="1"/>
  <c r="E120" i="7"/>
  <c r="E126" i="7" s="1"/>
  <c r="L119" i="7"/>
  <c r="K119" i="7"/>
  <c r="J119" i="7"/>
  <c r="I119" i="7"/>
  <c r="H119" i="7"/>
  <c r="G119" i="7"/>
  <c r="F119" i="7"/>
  <c r="L118" i="7"/>
  <c r="K118" i="7"/>
  <c r="J118" i="7"/>
  <c r="I118" i="7"/>
  <c r="H118" i="7"/>
  <c r="G118" i="7"/>
  <c r="F118" i="7"/>
  <c r="L117" i="7"/>
  <c r="K117" i="7"/>
  <c r="J117" i="7"/>
  <c r="I117" i="7"/>
  <c r="H117" i="7"/>
  <c r="G117" i="7"/>
  <c r="F117" i="7"/>
  <c r="L116" i="7"/>
  <c r="K116" i="7"/>
  <c r="J116" i="7"/>
  <c r="I116" i="7"/>
  <c r="H116" i="7"/>
  <c r="G116" i="7"/>
  <c r="F116" i="7"/>
  <c r="L115" i="7"/>
  <c r="K115" i="7"/>
  <c r="J115" i="7"/>
  <c r="I115" i="7"/>
  <c r="H115" i="7"/>
  <c r="G115" i="7"/>
  <c r="F115" i="7"/>
  <c r="S114" i="7"/>
  <c r="R114" i="7"/>
  <c r="E114" i="7"/>
  <c r="S113" i="7"/>
  <c r="R113" i="7"/>
  <c r="E113" i="7"/>
  <c r="L112" i="7"/>
  <c r="K112" i="7"/>
  <c r="J112" i="7"/>
  <c r="I112" i="7"/>
  <c r="H112" i="7"/>
  <c r="G112" i="7"/>
  <c r="F112" i="7"/>
  <c r="L111" i="7"/>
  <c r="K111" i="7"/>
  <c r="J111" i="7"/>
  <c r="I111" i="7"/>
  <c r="H111" i="7"/>
  <c r="G111" i="7"/>
  <c r="F111" i="7"/>
  <c r="L110" i="7"/>
  <c r="K110" i="7"/>
  <c r="J110" i="7"/>
  <c r="I110" i="7"/>
  <c r="H110" i="7"/>
  <c r="G110" i="7"/>
  <c r="F110" i="7"/>
  <c r="L109" i="7"/>
  <c r="K109" i="7"/>
  <c r="J109" i="7"/>
  <c r="I109" i="7"/>
  <c r="H109" i="7"/>
  <c r="G109" i="7"/>
  <c r="F109" i="7"/>
  <c r="L108" i="7"/>
  <c r="K108" i="7"/>
  <c r="J108" i="7"/>
  <c r="I108" i="7"/>
  <c r="H108" i="7"/>
  <c r="G108" i="7"/>
  <c r="F108" i="7"/>
  <c r="S107" i="7"/>
  <c r="R107" i="7"/>
  <c r="E107" i="7"/>
  <c r="S106" i="7"/>
  <c r="R106" i="7"/>
  <c r="E106" i="7"/>
  <c r="L105" i="7"/>
  <c r="K105" i="7"/>
  <c r="J105" i="7"/>
  <c r="I105" i="7"/>
  <c r="H105" i="7"/>
  <c r="G105" i="7"/>
  <c r="F105" i="7"/>
  <c r="L104" i="7"/>
  <c r="K104" i="7"/>
  <c r="J104" i="7"/>
  <c r="I104" i="7"/>
  <c r="H104" i="7"/>
  <c r="G104" i="7"/>
  <c r="F104" i="7"/>
  <c r="S102" i="7"/>
  <c r="R102" i="7"/>
  <c r="E102" i="7"/>
  <c r="L101" i="7"/>
  <c r="K101" i="7"/>
  <c r="J101" i="7"/>
  <c r="I101" i="7"/>
  <c r="H101" i="7"/>
  <c r="G101" i="7"/>
  <c r="F101" i="7"/>
  <c r="L100" i="7"/>
  <c r="K100" i="7"/>
  <c r="J100" i="7"/>
  <c r="I100" i="7"/>
  <c r="H100" i="7"/>
  <c r="G100" i="7"/>
  <c r="F100" i="7"/>
  <c r="L99" i="7"/>
  <c r="K99" i="7"/>
  <c r="J99" i="7"/>
  <c r="I99" i="7"/>
  <c r="H99" i="7"/>
  <c r="G99" i="7"/>
  <c r="F99" i="7"/>
  <c r="L98" i="7"/>
  <c r="K98" i="7"/>
  <c r="J98" i="7"/>
  <c r="I98" i="7"/>
  <c r="H98" i="7"/>
  <c r="G98" i="7"/>
  <c r="F98" i="7"/>
  <c r="S97" i="7"/>
  <c r="S103" i="7" s="1"/>
  <c r="R97" i="7"/>
  <c r="R103" i="7" s="1"/>
  <c r="E97" i="7"/>
  <c r="E103" i="7" s="1"/>
  <c r="L96" i="7"/>
  <c r="K96" i="7"/>
  <c r="J96" i="7"/>
  <c r="I96" i="7"/>
  <c r="H96" i="7"/>
  <c r="G96" i="7"/>
  <c r="F96" i="7"/>
  <c r="L95" i="7"/>
  <c r="K95" i="7"/>
  <c r="J95" i="7"/>
  <c r="I95" i="7"/>
  <c r="H95" i="7"/>
  <c r="G95" i="7"/>
  <c r="F95" i="7"/>
  <c r="L94" i="7"/>
  <c r="K94" i="7"/>
  <c r="J94" i="7"/>
  <c r="I94" i="7"/>
  <c r="H94" i="7"/>
  <c r="G94" i="7"/>
  <c r="F94" i="7"/>
  <c r="L93" i="7"/>
  <c r="K93" i="7"/>
  <c r="J93" i="7"/>
  <c r="I93" i="7"/>
  <c r="H93" i="7"/>
  <c r="G93" i="7"/>
  <c r="F93" i="7"/>
  <c r="L92" i="7"/>
  <c r="K92" i="7"/>
  <c r="J92" i="7"/>
  <c r="I92" i="7"/>
  <c r="H92" i="7"/>
  <c r="G92" i="7"/>
  <c r="F92" i="7"/>
  <c r="L91" i="7"/>
  <c r="K91" i="7"/>
  <c r="J91" i="7"/>
  <c r="I91" i="7"/>
  <c r="H91" i="7"/>
  <c r="G91" i="7"/>
  <c r="F91" i="7"/>
  <c r="L90" i="7"/>
  <c r="K90" i="7"/>
  <c r="J90" i="7"/>
  <c r="I90" i="7"/>
  <c r="H90" i="7"/>
  <c r="G90" i="7"/>
  <c r="F90" i="7"/>
  <c r="L89" i="7"/>
  <c r="K89" i="7"/>
  <c r="J89" i="7"/>
  <c r="I89" i="7"/>
  <c r="H89" i="7"/>
  <c r="G89" i="7"/>
  <c r="F89" i="7"/>
  <c r="L88" i="7"/>
  <c r="K88" i="7"/>
  <c r="J88" i="7"/>
  <c r="I88" i="7"/>
  <c r="H88" i="7"/>
  <c r="G88" i="7"/>
  <c r="F88" i="7"/>
  <c r="L87" i="7"/>
  <c r="K87" i="7"/>
  <c r="J87" i="7"/>
  <c r="I87" i="7"/>
  <c r="H87" i="7"/>
  <c r="G87" i="7"/>
  <c r="F87" i="7"/>
  <c r="S86" i="7"/>
  <c r="R86" i="7"/>
  <c r="E86" i="7"/>
  <c r="S85" i="7"/>
  <c r="R85" i="7"/>
  <c r="E85" i="7"/>
  <c r="L84" i="7"/>
  <c r="K84" i="7"/>
  <c r="J84" i="7"/>
  <c r="I84" i="7"/>
  <c r="H84" i="7"/>
  <c r="G84" i="7"/>
  <c r="F84" i="7"/>
  <c r="L83" i="7"/>
  <c r="K83" i="7"/>
  <c r="J83" i="7"/>
  <c r="I83" i="7"/>
  <c r="H83" i="7"/>
  <c r="G83" i="7"/>
  <c r="F83" i="7"/>
  <c r="L82" i="7"/>
  <c r="K82" i="7"/>
  <c r="J82" i="7"/>
  <c r="I82" i="7"/>
  <c r="H82" i="7"/>
  <c r="G82" i="7"/>
  <c r="F82" i="7"/>
  <c r="L81" i="7"/>
  <c r="K81" i="7"/>
  <c r="J81" i="7"/>
  <c r="I81" i="7"/>
  <c r="H81" i="7"/>
  <c r="G81" i="7"/>
  <c r="F81" i="7"/>
  <c r="L80" i="7"/>
  <c r="K80" i="7"/>
  <c r="J80" i="7"/>
  <c r="I80" i="7"/>
  <c r="H80" i="7"/>
  <c r="G80" i="7"/>
  <c r="F80" i="7"/>
  <c r="L79" i="7"/>
  <c r="K79" i="7"/>
  <c r="J79" i="7"/>
  <c r="I79" i="7"/>
  <c r="H79" i="7"/>
  <c r="G79" i="7"/>
  <c r="F79" i="7"/>
  <c r="L78" i="7"/>
  <c r="K78" i="7"/>
  <c r="J78" i="7"/>
  <c r="I78" i="7"/>
  <c r="H78" i="7"/>
  <c r="G78" i="7"/>
  <c r="F78" i="7"/>
  <c r="L77" i="7"/>
  <c r="K77" i="7"/>
  <c r="J77" i="7"/>
  <c r="I77" i="7"/>
  <c r="H77" i="7"/>
  <c r="G77" i="7"/>
  <c r="F77" i="7"/>
  <c r="S74" i="7"/>
  <c r="R74" i="7"/>
  <c r="E74" i="7"/>
  <c r="L73" i="7"/>
  <c r="L74" i="7" s="1"/>
  <c r="K73" i="7"/>
  <c r="K74" i="7" s="1"/>
  <c r="J73" i="7"/>
  <c r="J74" i="7" s="1"/>
  <c r="I73" i="7"/>
  <c r="I74" i="7" s="1"/>
  <c r="H73" i="7"/>
  <c r="H74" i="7" s="1"/>
  <c r="G73" i="7"/>
  <c r="F73" i="7"/>
  <c r="S72" i="7"/>
  <c r="S75" i="7" s="1"/>
  <c r="R72" i="7"/>
  <c r="R75" i="7" s="1"/>
  <c r="E72" i="7"/>
  <c r="E75" i="7" s="1"/>
  <c r="L71" i="7"/>
  <c r="K71" i="7"/>
  <c r="J71" i="7"/>
  <c r="I71" i="7"/>
  <c r="H71" i="7"/>
  <c r="G71" i="7"/>
  <c r="F71" i="7"/>
  <c r="L70" i="7"/>
  <c r="K70" i="7"/>
  <c r="J70" i="7"/>
  <c r="I70" i="7"/>
  <c r="H70" i="7"/>
  <c r="G70" i="7"/>
  <c r="F70" i="7"/>
  <c r="L69" i="7"/>
  <c r="K69" i="7"/>
  <c r="J69" i="7"/>
  <c r="I69" i="7"/>
  <c r="H69" i="7"/>
  <c r="G69" i="7"/>
  <c r="F69" i="7"/>
  <c r="L68" i="7"/>
  <c r="K68" i="7"/>
  <c r="J68" i="7"/>
  <c r="I68" i="7"/>
  <c r="H68" i="7"/>
  <c r="G68" i="7"/>
  <c r="F68" i="7"/>
  <c r="S66" i="7"/>
  <c r="R66" i="7"/>
  <c r="E66" i="7"/>
  <c r="L65" i="7"/>
  <c r="K65" i="7"/>
  <c r="J65" i="7"/>
  <c r="I65" i="7"/>
  <c r="H65" i="7"/>
  <c r="G65" i="7"/>
  <c r="F65" i="7"/>
  <c r="L64" i="7"/>
  <c r="K64" i="7"/>
  <c r="J64" i="7"/>
  <c r="I64" i="7"/>
  <c r="H64" i="7"/>
  <c r="G64" i="7"/>
  <c r="F64" i="7"/>
  <c r="L63" i="7"/>
  <c r="K63" i="7"/>
  <c r="J63" i="7"/>
  <c r="I63" i="7"/>
  <c r="H63" i="7"/>
  <c r="G63" i="7"/>
  <c r="F63" i="7"/>
  <c r="L62" i="7"/>
  <c r="K62" i="7"/>
  <c r="J62" i="7"/>
  <c r="I62" i="7"/>
  <c r="H62" i="7"/>
  <c r="G62" i="7"/>
  <c r="F62" i="7"/>
  <c r="S61" i="7"/>
  <c r="R61" i="7"/>
  <c r="E61" i="7"/>
  <c r="L60" i="7"/>
  <c r="K60" i="7"/>
  <c r="J60" i="7"/>
  <c r="I60" i="7"/>
  <c r="H60" i="7"/>
  <c r="G60" i="7"/>
  <c r="F60" i="7"/>
  <c r="L59" i="7"/>
  <c r="K59" i="7"/>
  <c r="J59" i="7"/>
  <c r="I59" i="7"/>
  <c r="H59" i="7"/>
  <c r="G59" i="7"/>
  <c r="F59" i="7"/>
  <c r="L58" i="7"/>
  <c r="K58" i="7"/>
  <c r="J58" i="7"/>
  <c r="I58" i="7"/>
  <c r="H58" i="7"/>
  <c r="G58" i="7"/>
  <c r="F58" i="7"/>
  <c r="L57" i="7"/>
  <c r="K57" i="7"/>
  <c r="J57" i="7"/>
  <c r="I57" i="7"/>
  <c r="H57" i="7"/>
  <c r="G57" i="7"/>
  <c r="F57" i="7"/>
  <c r="L56" i="7"/>
  <c r="K56" i="7"/>
  <c r="J56" i="7"/>
  <c r="I56" i="7"/>
  <c r="H56" i="7"/>
  <c r="G56" i="7"/>
  <c r="F56" i="7"/>
  <c r="L55" i="7"/>
  <c r="K55" i="7"/>
  <c r="J55" i="7"/>
  <c r="I55" i="7"/>
  <c r="H55" i="7"/>
  <c r="G55" i="7"/>
  <c r="F55" i="7"/>
  <c r="L54" i="7"/>
  <c r="K54" i="7"/>
  <c r="J54" i="7"/>
  <c r="I54" i="7"/>
  <c r="H54" i="7"/>
  <c r="G54" i="7"/>
  <c r="F54" i="7"/>
  <c r="L53" i="7"/>
  <c r="K53" i="7"/>
  <c r="J53" i="7"/>
  <c r="I53" i="7"/>
  <c r="H53" i="7"/>
  <c r="G53" i="7"/>
  <c r="F53" i="7"/>
  <c r="S52" i="7"/>
  <c r="R52" i="7"/>
  <c r="E52" i="7"/>
  <c r="E67" i="7" s="1"/>
  <c r="L51" i="7"/>
  <c r="K51" i="7"/>
  <c r="J51" i="7"/>
  <c r="I51" i="7"/>
  <c r="H51" i="7"/>
  <c r="G51" i="7"/>
  <c r="F51" i="7"/>
  <c r="L50" i="7"/>
  <c r="K50" i="7"/>
  <c r="J50" i="7"/>
  <c r="I50" i="7"/>
  <c r="H50" i="7"/>
  <c r="G50" i="7"/>
  <c r="F50" i="7"/>
  <c r="L49" i="7"/>
  <c r="K49" i="7"/>
  <c r="J49" i="7"/>
  <c r="I49" i="7"/>
  <c r="H49" i="7"/>
  <c r="G49" i="7"/>
  <c r="F49" i="7"/>
  <c r="L48" i="7"/>
  <c r="K48" i="7"/>
  <c r="J48" i="7"/>
  <c r="I48" i="7"/>
  <c r="H48" i="7"/>
  <c r="G48" i="7"/>
  <c r="F48" i="7"/>
  <c r="L47" i="7"/>
  <c r="K47" i="7"/>
  <c r="J47" i="7"/>
  <c r="I47" i="7"/>
  <c r="H47" i="7"/>
  <c r="G47" i="7"/>
  <c r="F47" i="7"/>
  <c r="S46" i="7"/>
  <c r="R46" i="7"/>
  <c r="E46" i="7"/>
  <c r="S45" i="7"/>
  <c r="R45" i="7"/>
  <c r="E45" i="7"/>
  <c r="L44" i="7"/>
  <c r="K44" i="7"/>
  <c r="J44" i="7"/>
  <c r="I44" i="7"/>
  <c r="H44" i="7"/>
  <c r="G44" i="7"/>
  <c r="F44" i="7"/>
  <c r="L43" i="7"/>
  <c r="K43" i="7"/>
  <c r="J43" i="7"/>
  <c r="I43" i="7"/>
  <c r="H43" i="7"/>
  <c r="G43" i="7"/>
  <c r="F43" i="7"/>
  <c r="L42" i="7"/>
  <c r="K42" i="7"/>
  <c r="J42" i="7"/>
  <c r="I42" i="7"/>
  <c r="H42" i="7"/>
  <c r="G42" i="7"/>
  <c r="F42" i="7"/>
  <c r="L41" i="7"/>
  <c r="K41" i="7"/>
  <c r="J41" i="7"/>
  <c r="I41" i="7"/>
  <c r="H41" i="7"/>
  <c r="G41" i="7"/>
  <c r="F41" i="7"/>
  <c r="L40" i="7"/>
  <c r="K40" i="7"/>
  <c r="J40" i="7"/>
  <c r="I40" i="7"/>
  <c r="H40" i="7"/>
  <c r="G40" i="7"/>
  <c r="F40" i="7"/>
  <c r="L39" i="7"/>
  <c r="K39" i="7"/>
  <c r="J39" i="7"/>
  <c r="I39" i="7"/>
  <c r="H39" i="7"/>
  <c r="G39" i="7"/>
  <c r="F39" i="7"/>
  <c r="L38" i="7"/>
  <c r="K38" i="7"/>
  <c r="J38" i="7"/>
  <c r="I38" i="7"/>
  <c r="H38" i="7"/>
  <c r="G38" i="7"/>
  <c r="F38" i="7"/>
  <c r="L37" i="7"/>
  <c r="K37" i="7"/>
  <c r="J37" i="7"/>
  <c r="I37" i="7"/>
  <c r="H37" i="7"/>
  <c r="G37" i="7"/>
  <c r="F37" i="7"/>
  <c r="L36" i="7"/>
  <c r="K36" i="7"/>
  <c r="J36" i="7"/>
  <c r="I36" i="7"/>
  <c r="H36" i="7"/>
  <c r="G36" i="7"/>
  <c r="F36" i="7"/>
  <c r="S34" i="7"/>
  <c r="R34" i="7"/>
  <c r="E34" i="7"/>
  <c r="L33" i="7"/>
  <c r="L34" i="7" s="1"/>
  <c r="K33" i="7"/>
  <c r="K34" i="7" s="1"/>
  <c r="J33" i="7"/>
  <c r="J34" i="7" s="1"/>
  <c r="I33" i="7"/>
  <c r="I34" i="7" s="1"/>
  <c r="H33" i="7"/>
  <c r="H34" i="7" s="1"/>
  <c r="G33" i="7"/>
  <c r="F33" i="7"/>
  <c r="S32" i="7"/>
  <c r="S35" i="7" s="1"/>
  <c r="R32" i="7"/>
  <c r="R35" i="7" s="1"/>
  <c r="E32" i="7"/>
  <c r="E35" i="7" s="1"/>
  <c r="L31" i="7"/>
  <c r="K31" i="7"/>
  <c r="J31" i="7"/>
  <c r="I31" i="7"/>
  <c r="H31" i="7"/>
  <c r="G31" i="7"/>
  <c r="F31" i="7"/>
  <c r="L30" i="7"/>
  <c r="K30" i="7"/>
  <c r="J30" i="7"/>
  <c r="I30" i="7"/>
  <c r="H30" i="7"/>
  <c r="G30" i="7"/>
  <c r="F30" i="7"/>
  <c r="L29" i="7"/>
  <c r="K29" i="7"/>
  <c r="J29" i="7"/>
  <c r="I29" i="7"/>
  <c r="H29" i="7"/>
  <c r="G29" i="7"/>
  <c r="F29" i="7"/>
  <c r="L28" i="7"/>
  <c r="K28" i="7"/>
  <c r="J28" i="7"/>
  <c r="I28" i="7"/>
  <c r="H28" i="7"/>
  <c r="G28" i="7"/>
  <c r="F28" i="7"/>
  <c r="L27" i="7"/>
  <c r="K27" i="7"/>
  <c r="J27" i="7"/>
  <c r="I27" i="7"/>
  <c r="H27" i="7"/>
  <c r="G27" i="7"/>
  <c r="F27" i="7"/>
  <c r="S25" i="7"/>
  <c r="R25" i="7"/>
  <c r="E25" i="7"/>
  <c r="L24" i="7"/>
  <c r="L25" i="7" s="1"/>
  <c r="K24" i="7"/>
  <c r="K25" i="7" s="1"/>
  <c r="J24" i="7"/>
  <c r="J25" i="7" s="1"/>
  <c r="I24" i="7"/>
  <c r="I25" i="7" s="1"/>
  <c r="H24" i="7"/>
  <c r="H25" i="7" s="1"/>
  <c r="G24" i="7"/>
  <c r="F24" i="7"/>
  <c r="S23" i="7"/>
  <c r="S26" i="7" s="1"/>
  <c r="R23" i="7"/>
  <c r="R26" i="7" s="1"/>
  <c r="E23" i="7"/>
  <c r="E26" i="7" s="1"/>
  <c r="L22" i="7"/>
  <c r="K22" i="7"/>
  <c r="J22" i="7"/>
  <c r="I22" i="7"/>
  <c r="H22" i="7"/>
  <c r="G22" i="7"/>
  <c r="F22" i="7"/>
  <c r="L21" i="7"/>
  <c r="K21" i="7"/>
  <c r="J21" i="7"/>
  <c r="I21" i="7"/>
  <c r="H21" i="7"/>
  <c r="G21" i="7"/>
  <c r="F21" i="7"/>
  <c r="L20" i="7"/>
  <c r="K20" i="7"/>
  <c r="J20" i="7"/>
  <c r="I20" i="7"/>
  <c r="H20" i="7"/>
  <c r="G20" i="7"/>
  <c r="F20" i="7"/>
  <c r="L19" i="7"/>
  <c r="K19" i="7"/>
  <c r="J19" i="7"/>
  <c r="I19" i="7"/>
  <c r="H19" i="7"/>
  <c r="G19" i="7"/>
  <c r="F19" i="7"/>
  <c r="L18" i="7"/>
  <c r="K18" i="7"/>
  <c r="J18" i="7"/>
  <c r="I18" i="7"/>
  <c r="H18" i="7"/>
  <c r="G18" i="7"/>
  <c r="F18" i="7"/>
  <c r="S16" i="7"/>
  <c r="R16" i="7"/>
  <c r="E16" i="7"/>
  <c r="L15" i="7"/>
  <c r="L16" i="7" s="1"/>
  <c r="K15" i="7"/>
  <c r="K16" i="7" s="1"/>
  <c r="J15" i="7"/>
  <c r="J16" i="7" s="1"/>
  <c r="I15" i="7"/>
  <c r="I16" i="7" s="1"/>
  <c r="H15" i="7"/>
  <c r="H16" i="7" s="1"/>
  <c r="G15" i="7"/>
  <c r="F15" i="7"/>
  <c r="S14" i="7"/>
  <c r="S17" i="7" s="1"/>
  <c r="R14" i="7"/>
  <c r="E14" i="7"/>
  <c r="L13" i="7"/>
  <c r="K13" i="7"/>
  <c r="J13" i="7"/>
  <c r="I13" i="7"/>
  <c r="H13" i="7"/>
  <c r="G13" i="7"/>
  <c r="F13" i="7"/>
  <c r="L12" i="7"/>
  <c r="K12" i="7"/>
  <c r="J12" i="7"/>
  <c r="I12" i="7"/>
  <c r="H12" i="7"/>
  <c r="G12" i="7"/>
  <c r="F12" i="7"/>
  <c r="L11" i="7"/>
  <c r="K11" i="7"/>
  <c r="J11" i="7"/>
  <c r="I11" i="7"/>
  <c r="H11" i="7"/>
  <c r="G11" i="7"/>
  <c r="F11" i="7"/>
  <c r="L10" i="7"/>
  <c r="K10" i="7"/>
  <c r="J10" i="7"/>
  <c r="I10" i="7"/>
  <c r="H10" i="7"/>
  <c r="G10" i="7"/>
  <c r="F10" i="7"/>
  <c r="L9" i="7"/>
  <c r="K9" i="7"/>
  <c r="J9" i="7"/>
  <c r="I9" i="7"/>
  <c r="H9" i="7"/>
  <c r="G9" i="7"/>
  <c r="F9" i="7"/>
  <c r="L8" i="7"/>
  <c r="K8" i="7"/>
  <c r="J8" i="7"/>
  <c r="I8" i="7"/>
  <c r="H8" i="7"/>
  <c r="G8" i="7"/>
  <c r="F8" i="7"/>
  <c r="L7" i="7"/>
  <c r="K7" i="7"/>
  <c r="J7" i="7"/>
  <c r="I7" i="7"/>
  <c r="H7" i="7"/>
  <c r="G7" i="7"/>
  <c r="F7" i="7"/>
  <c r="L6" i="7"/>
  <c r="K6" i="7"/>
  <c r="J6" i="7"/>
  <c r="I6" i="7"/>
  <c r="H6" i="7"/>
  <c r="G6" i="7"/>
  <c r="F6" i="7"/>
  <c r="L5" i="7"/>
  <c r="K5" i="7"/>
  <c r="J5" i="7"/>
  <c r="I5" i="7"/>
  <c r="H5" i="7"/>
  <c r="G5" i="7"/>
  <c r="F5" i="7"/>
  <c r="B2" i="7"/>
  <c r="H136" i="7" l="1"/>
  <c r="L136" i="7"/>
  <c r="J102" i="7"/>
  <c r="K107" i="7"/>
  <c r="H107" i="7"/>
  <c r="L107" i="7"/>
  <c r="I72" i="7"/>
  <c r="I75" i="7" s="1"/>
  <c r="K32" i="7"/>
  <c r="K35" i="7" s="1"/>
  <c r="I52" i="7"/>
  <c r="I66" i="7"/>
  <c r="I114" i="7"/>
  <c r="H120" i="7"/>
  <c r="L120" i="7"/>
  <c r="J125" i="7"/>
  <c r="R227" i="7"/>
  <c r="H32" i="7"/>
  <c r="H35" i="7" s="1"/>
  <c r="L32" i="7"/>
  <c r="L35" i="7" s="1"/>
  <c r="L52" i="7"/>
  <c r="R67" i="7"/>
  <c r="J72" i="7"/>
  <c r="J75" i="7" s="1"/>
  <c r="J107" i="7"/>
  <c r="H198" i="7"/>
  <c r="H210" i="7" s="1"/>
  <c r="L209" i="7"/>
  <c r="I226" i="7"/>
  <c r="K14" i="7"/>
  <c r="K66" i="7"/>
  <c r="L66" i="7"/>
  <c r="E127" i="7"/>
  <c r="I133" i="7"/>
  <c r="I137" i="7" s="1"/>
  <c r="J181" i="7"/>
  <c r="K190" i="7"/>
  <c r="K226" i="7"/>
  <c r="K102" i="7"/>
  <c r="H102" i="7"/>
  <c r="L102" i="7"/>
  <c r="I125" i="7"/>
  <c r="J150" i="7"/>
  <c r="K160" i="7"/>
  <c r="K166" i="7" s="1"/>
  <c r="H165" i="7"/>
  <c r="L165" i="7"/>
  <c r="I165" i="7"/>
  <c r="K165" i="7"/>
  <c r="K174" i="7"/>
  <c r="H190" i="7"/>
  <c r="L190" i="7"/>
  <c r="K209" i="7"/>
  <c r="H209" i="7"/>
  <c r="H216" i="7"/>
  <c r="H219" i="7" s="1"/>
  <c r="L216" i="7"/>
  <c r="J226" i="7"/>
  <c r="I225" i="7"/>
  <c r="I14" i="7"/>
  <c r="I17" i="7" s="1"/>
  <c r="I32" i="7"/>
  <c r="K46" i="7"/>
  <c r="I45" i="7"/>
  <c r="K61" i="7"/>
  <c r="H61" i="7"/>
  <c r="L61" i="7"/>
  <c r="L67" i="7" s="1"/>
  <c r="J61" i="7"/>
  <c r="H66" i="7"/>
  <c r="I156" i="7"/>
  <c r="J32" i="7"/>
  <c r="J35" i="7" s="1"/>
  <c r="K52" i="7"/>
  <c r="H86" i="7"/>
  <c r="L85" i="7"/>
  <c r="S127" i="7"/>
  <c r="K125" i="7"/>
  <c r="H125" i="7"/>
  <c r="L125" i="7"/>
  <c r="J136" i="7"/>
  <c r="K136" i="7"/>
  <c r="K157" i="7"/>
  <c r="J165" i="7"/>
  <c r="K198" i="7"/>
  <c r="J216" i="7"/>
  <c r="J219" i="7" s="1"/>
  <c r="H226" i="7"/>
  <c r="L226" i="7"/>
  <c r="I46" i="7"/>
  <c r="H52" i="7"/>
  <c r="I61" i="7"/>
  <c r="I67" i="7" s="1"/>
  <c r="J85" i="7"/>
  <c r="H97" i="7"/>
  <c r="H103" i="7" s="1"/>
  <c r="J97" i="7"/>
  <c r="J103" i="7" s="1"/>
  <c r="J106" i="7"/>
  <c r="K114" i="7"/>
  <c r="K143" i="7"/>
  <c r="H157" i="7"/>
  <c r="L157" i="7"/>
  <c r="E17" i="7"/>
  <c r="E76" i="7" s="1"/>
  <c r="R17" i="7"/>
  <c r="J23" i="7"/>
  <c r="J26" i="7" s="1"/>
  <c r="H46" i="7"/>
  <c r="L46" i="7"/>
  <c r="K45" i="7"/>
  <c r="J52" i="7"/>
  <c r="J67" i="7" s="1"/>
  <c r="K72" i="7"/>
  <c r="K75" i="7" s="1"/>
  <c r="I23" i="7"/>
  <c r="K17" i="7"/>
  <c r="H23" i="7"/>
  <c r="H26" i="7" s="1"/>
  <c r="L23" i="7"/>
  <c r="L26" i="7" s="1"/>
  <c r="K23" i="7"/>
  <c r="K26" i="7" s="1"/>
  <c r="I35" i="7"/>
  <c r="J46" i="7"/>
  <c r="S67" i="7"/>
  <c r="I97" i="7"/>
  <c r="I103" i="7" s="1"/>
  <c r="J120" i="7"/>
  <c r="J126" i="7" s="1"/>
  <c r="H150" i="7"/>
  <c r="L150" i="7"/>
  <c r="H181" i="7"/>
  <c r="L181" i="7"/>
  <c r="J198" i="7"/>
  <c r="J210" i="7" s="1"/>
  <c r="J14" i="7"/>
  <c r="J17" i="7" s="1"/>
  <c r="H45" i="7"/>
  <c r="L45" i="7"/>
  <c r="K86" i="7"/>
  <c r="K85" i="7"/>
  <c r="R127" i="7"/>
  <c r="J86" i="7"/>
  <c r="I102" i="7"/>
  <c r="I107" i="7"/>
  <c r="I106" i="7"/>
  <c r="J114" i="7"/>
  <c r="I113" i="7"/>
  <c r="K120" i="7"/>
  <c r="K126" i="7" s="1"/>
  <c r="E137" i="7"/>
  <c r="E227" i="7" s="1"/>
  <c r="J143" i="7"/>
  <c r="I150" i="7"/>
  <c r="H174" i="7"/>
  <c r="L174" i="7"/>
  <c r="I174" i="7"/>
  <c r="I181" i="7"/>
  <c r="I190" i="7"/>
  <c r="I189" i="7"/>
  <c r="J190" i="7"/>
  <c r="J189" i="7"/>
  <c r="K189" i="7"/>
  <c r="K210" i="7"/>
  <c r="I209" i="7"/>
  <c r="J209" i="7"/>
  <c r="L219" i="7"/>
  <c r="K216" i="7"/>
  <c r="K219" i="7" s="1"/>
  <c r="L126" i="7"/>
  <c r="H85" i="7"/>
  <c r="L86" i="7"/>
  <c r="K97" i="7"/>
  <c r="K103" i="7" s="1"/>
  <c r="H126" i="7"/>
  <c r="H14" i="7"/>
  <c r="L14" i="7"/>
  <c r="J45" i="7"/>
  <c r="J66" i="7"/>
  <c r="H72" i="7"/>
  <c r="H75" i="7" s="1"/>
  <c r="L72" i="7"/>
  <c r="L75" i="7" s="1"/>
  <c r="S76" i="7"/>
  <c r="I86" i="7"/>
  <c r="I85" i="7"/>
  <c r="L97" i="7"/>
  <c r="L103" i="7" s="1"/>
  <c r="H114" i="7"/>
  <c r="L114" i="7"/>
  <c r="I120" i="7"/>
  <c r="I126" i="7" s="1"/>
  <c r="H143" i="7"/>
  <c r="H142" i="7"/>
  <c r="L143" i="7"/>
  <c r="L142" i="7"/>
  <c r="I143" i="7"/>
  <c r="I142" i="7"/>
  <c r="K142" i="7"/>
  <c r="K150" i="7"/>
  <c r="J149" i="7"/>
  <c r="H160" i="7"/>
  <c r="H166" i="7" s="1"/>
  <c r="L160" i="7"/>
  <c r="L166" i="7" s="1"/>
  <c r="I166" i="7"/>
  <c r="J174" i="7"/>
  <c r="J173" i="7"/>
  <c r="K173" i="7"/>
  <c r="K181" i="7"/>
  <c r="J180" i="7"/>
  <c r="L198" i="7"/>
  <c r="L210" i="7" s="1"/>
  <c r="K106" i="7"/>
  <c r="J113" i="7"/>
  <c r="J133" i="7"/>
  <c r="J137" i="7" s="1"/>
  <c r="S137" i="7"/>
  <c r="S227" i="7" s="1"/>
  <c r="K149" i="7"/>
  <c r="J156" i="7"/>
  <c r="J160" i="7"/>
  <c r="J166" i="7" s="1"/>
  <c r="H173" i="7"/>
  <c r="L173" i="7"/>
  <c r="K180" i="7"/>
  <c r="H189" i="7"/>
  <c r="L189" i="7"/>
  <c r="I198" i="7"/>
  <c r="I210" i="7" s="1"/>
  <c r="J225" i="7"/>
  <c r="H106" i="7"/>
  <c r="L106" i="7"/>
  <c r="K113" i="7"/>
  <c r="K133" i="7"/>
  <c r="K137" i="7" s="1"/>
  <c r="H149" i="7"/>
  <c r="L149" i="7"/>
  <c r="K156" i="7"/>
  <c r="I173" i="7"/>
  <c r="H180" i="7"/>
  <c r="L180" i="7"/>
  <c r="I216" i="7"/>
  <c r="I219" i="7" s="1"/>
  <c r="K225" i="7"/>
  <c r="H113" i="7"/>
  <c r="L113" i="7"/>
  <c r="H133" i="7"/>
  <c r="H137" i="7" s="1"/>
  <c r="L133" i="7"/>
  <c r="L137" i="7" s="1"/>
  <c r="J142" i="7"/>
  <c r="I149" i="7"/>
  <c r="H156" i="7"/>
  <c r="L156" i="7"/>
  <c r="I180" i="7"/>
  <c r="H225" i="7"/>
  <c r="L225" i="7"/>
  <c r="K67" i="7" l="1"/>
  <c r="S228" i="7"/>
  <c r="H227" i="7"/>
  <c r="K76" i="7"/>
  <c r="K228" i="7" s="1"/>
  <c r="E238" i="7" s="1"/>
  <c r="H67" i="7"/>
  <c r="J127" i="7"/>
  <c r="L17" i="7"/>
  <c r="H17" i="7"/>
  <c r="K227" i="7"/>
  <c r="L127" i="7"/>
  <c r="K127" i="7"/>
  <c r="E228" i="7"/>
  <c r="J227" i="7"/>
  <c r="H127" i="7"/>
  <c r="L227" i="7"/>
  <c r="I127" i="7"/>
  <c r="I227" i="7"/>
  <c r="R228" i="7"/>
  <c r="J76" i="7"/>
  <c r="J228" i="7" s="1"/>
  <c r="E234" i="7" s="1"/>
  <c r="I26" i="7"/>
  <c r="R76" i="7"/>
  <c r="H76" i="7" l="1"/>
  <c r="H228" i="7" s="1"/>
  <c r="E232" i="7" s="1"/>
  <c r="L76" i="7"/>
  <c r="L228" i="7" s="1"/>
  <c r="E239" i="7" s="1"/>
  <c r="I76" i="7"/>
  <c r="I228" i="7" s="1"/>
  <c r="E233" i="7" s="1"/>
  <c r="E240" i="7" l="1"/>
  <c r="F238" i="7" s="1"/>
  <c r="F239" i="7"/>
  <c r="E235" i="7"/>
  <c r="F233" i="7" s="1"/>
  <c r="F240" i="7" l="1"/>
  <c r="F234" i="7"/>
  <c r="F232" i="7"/>
  <c r="F235" i="7" l="1"/>
  <c r="S157" i="6"/>
  <c r="R157" i="6"/>
  <c r="E157" i="6"/>
  <c r="S156" i="6"/>
  <c r="R156" i="6"/>
  <c r="E156" i="6"/>
  <c r="L155" i="6"/>
  <c r="K155" i="6"/>
  <c r="J155" i="6"/>
  <c r="I155" i="6"/>
  <c r="H155" i="6"/>
  <c r="G155" i="6"/>
  <c r="F155" i="6"/>
  <c r="L154" i="6"/>
  <c r="K154" i="6"/>
  <c r="J154" i="6"/>
  <c r="I154" i="6"/>
  <c r="H154" i="6"/>
  <c r="G154" i="6"/>
  <c r="F154" i="6"/>
  <c r="S152" i="6"/>
  <c r="R152" i="6"/>
  <c r="E152" i="6"/>
  <c r="L151" i="6"/>
  <c r="L152" i="6" s="1"/>
  <c r="K151" i="6"/>
  <c r="K152" i="6" s="1"/>
  <c r="J151" i="6"/>
  <c r="J152" i="6" s="1"/>
  <c r="I151" i="6"/>
  <c r="I152" i="6" s="1"/>
  <c r="H151" i="6"/>
  <c r="H152" i="6" s="1"/>
  <c r="G151" i="6"/>
  <c r="F151" i="6"/>
  <c r="S150" i="6"/>
  <c r="S153" i="6" s="1"/>
  <c r="R150" i="6"/>
  <c r="R153" i="6" s="1"/>
  <c r="E150" i="6"/>
  <c r="E153" i="6" s="1"/>
  <c r="L149" i="6"/>
  <c r="K149" i="6"/>
  <c r="J149" i="6"/>
  <c r="I149" i="6"/>
  <c r="H149" i="6"/>
  <c r="G149" i="6"/>
  <c r="F149" i="6"/>
  <c r="L148" i="6"/>
  <c r="K148" i="6"/>
  <c r="J148" i="6"/>
  <c r="I148" i="6"/>
  <c r="H148" i="6"/>
  <c r="G148" i="6"/>
  <c r="F148" i="6"/>
  <c r="L147" i="6"/>
  <c r="K147" i="6"/>
  <c r="J147" i="6"/>
  <c r="I147" i="6"/>
  <c r="H147" i="6"/>
  <c r="G147" i="6"/>
  <c r="F147" i="6"/>
  <c r="L146" i="6"/>
  <c r="K146" i="6"/>
  <c r="J146" i="6"/>
  <c r="I146" i="6"/>
  <c r="H146" i="6"/>
  <c r="G146" i="6"/>
  <c r="F146" i="6"/>
  <c r="L145" i="6"/>
  <c r="K145" i="6"/>
  <c r="J145" i="6"/>
  <c r="I145" i="6"/>
  <c r="H145" i="6"/>
  <c r="G145" i="6"/>
  <c r="F145" i="6"/>
  <c r="L144" i="6"/>
  <c r="K144" i="6"/>
  <c r="J144" i="6"/>
  <c r="I144" i="6"/>
  <c r="H144" i="6"/>
  <c r="G144" i="6"/>
  <c r="F144" i="6"/>
  <c r="S142" i="6"/>
  <c r="R142" i="6"/>
  <c r="E142" i="6"/>
  <c r="L141" i="6"/>
  <c r="K141" i="6"/>
  <c r="J141" i="6"/>
  <c r="I141" i="6"/>
  <c r="H141" i="6"/>
  <c r="G141" i="6"/>
  <c r="F141" i="6"/>
  <c r="L140" i="6"/>
  <c r="K140" i="6"/>
  <c r="J140" i="6"/>
  <c r="I140" i="6"/>
  <c r="H140" i="6"/>
  <c r="G140" i="6"/>
  <c r="F140" i="6"/>
  <c r="L139" i="6"/>
  <c r="K139" i="6"/>
  <c r="J139" i="6"/>
  <c r="I139" i="6"/>
  <c r="H139" i="6"/>
  <c r="G139" i="6"/>
  <c r="F139" i="6"/>
  <c r="L138" i="6"/>
  <c r="K138" i="6"/>
  <c r="J138" i="6"/>
  <c r="I138" i="6"/>
  <c r="H138" i="6"/>
  <c r="G138" i="6"/>
  <c r="F138" i="6"/>
  <c r="L137" i="6"/>
  <c r="K137" i="6"/>
  <c r="J137" i="6"/>
  <c r="I137" i="6"/>
  <c r="H137" i="6"/>
  <c r="G137" i="6"/>
  <c r="F137" i="6"/>
  <c r="L136" i="6"/>
  <c r="K136" i="6"/>
  <c r="J136" i="6"/>
  <c r="I136" i="6"/>
  <c r="H136" i="6"/>
  <c r="G136" i="6"/>
  <c r="F136" i="6"/>
  <c r="L135" i="6"/>
  <c r="K135" i="6"/>
  <c r="J135" i="6"/>
  <c r="I135" i="6"/>
  <c r="H135" i="6"/>
  <c r="G135" i="6"/>
  <c r="F135" i="6"/>
  <c r="L134" i="6"/>
  <c r="K134" i="6"/>
  <c r="J134" i="6"/>
  <c r="I134" i="6"/>
  <c r="H134" i="6"/>
  <c r="G134" i="6"/>
  <c r="F134" i="6"/>
  <c r="S133" i="6"/>
  <c r="S143" i="6" s="1"/>
  <c r="R133" i="6"/>
  <c r="R143" i="6" s="1"/>
  <c r="E133" i="6"/>
  <c r="E143" i="6" s="1"/>
  <c r="L132" i="6"/>
  <c r="K132" i="6"/>
  <c r="J132" i="6"/>
  <c r="I132" i="6"/>
  <c r="H132" i="6"/>
  <c r="G132" i="6"/>
  <c r="F132" i="6"/>
  <c r="L131" i="6"/>
  <c r="K131" i="6"/>
  <c r="J131" i="6"/>
  <c r="I131" i="6"/>
  <c r="H131" i="6"/>
  <c r="G131" i="6"/>
  <c r="F131" i="6"/>
  <c r="L130" i="6"/>
  <c r="K130" i="6"/>
  <c r="J130" i="6"/>
  <c r="I130" i="6"/>
  <c r="H130" i="6"/>
  <c r="G130" i="6"/>
  <c r="F130" i="6"/>
  <c r="L129" i="6"/>
  <c r="K129" i="6"/>
  <c r="J129" i="6"/>
  <c r="I129" i="6"/>
  <c r="H129" i="6"/>
  <c r="G129" i="6"/>
  <c r="F129" i="6"/>
  <c r="L128" i="6"/>
  <c r="K128" i="6"/>
  <c r="J128" i="6"/>
  <c r="I128" i="6"/>
  <c r="H128" i="6"/>
  <c r="G128" i="6"/>
  <c r="F128" i="6"/>
  <c r="L127" i="6"/>
  <c r="K127" i="6"/>
  <c r="J127" i="6"/>
  <c r="I127" i="6"/>
  <c r="H127" i="6"/>
  <c r="G127" i="6"/>
  <c r="F127" i="6"/>
  <c r="L126" i="6"/>
  <c r="K126" i="6"/>
  <c r="J126" i="6"/>
  <c r="I126" i="6"/>
  <c r="H126" i="6"/>
  <c r="G126" i="6"/>
  <c r="F126" i="6"/>
  <c r="S125" i="6"/>
  <c r="R125" i="6"/>
  <c r="E125" i="6"/>
  <c r="S124" i="6"/>
  <c r="R124" i="6"/>
  <c r="E124" i="6"/>
  <c r="L123" i="6"/>
  <c r="K123" i="6"/>
  <c r="J123" i="6"/>
  <c r="I123" i="6"/>
  <c r="H123" i="6"/>
  <c r="G123" i="6"/>
  <c r="F123" i="6"/>
  <c r="L122" i="6"/>
  <c r="K122" i="6"/>
  <c r="J122" i="6"/>
  <c r="I122" i="6"/>
  <c r="H122" i="6"/>
  <c r="G122" i="6"/>
  <c r="F122" i="6"/>
  <c r="L121" i="6"/>
  <c r="K121" i="6"/>
  <c r="J121" i="6"/>
  <c r="I121" i="6"/>
  <c r="H121" i="6"/>
  <c r="G121" i="6"/>
  <c r="F121" i="6"/>
  <c r="S120" i="6"/>
  <c r="R120" i="6"/>
  <c r="E120" i="6"/>
  <c r="S119" i="6"/>
  <c r="R119" i="6"/>
  <c r="E119" i="6"/>
  <c r="L118" i="6"/>
  <c r="K118" i="6"/>
  <c r="J118" i="6"/>
  <c r="I118" i="6"/>
  <c r="H118" i="6"/>
  <c r="G118" i="6"/>
  <c r="F118" i="6"/>
  <c r="L117" i="6"/>
  <c r="K117" i="6"/>
  <c r="J117" i="6"/>
  <c r="I117" i="6"/>
  <c r="H117" i="6"/>
  <c r="G117" i="6"/>
  <c r="F117" i="6"/>
  <c r="S116" i="6"/>
  <c r="R116" i="6"/>
  <c r="E116" i="6"/>
  <c r="S115" i="6"/>
  <c r="R115" i="6"/>
  <c r="E115" i="6"/>
  <c r="L114" i="6"/>
  <c r="K114" i="6"/>
  <c r="J114" i="6"/>
  <c r="I114" i="6"/>
  <c r="H114" i="6"/>
  <c r="G114" i="6"/>
  <c r="F114" i="6"/>
  <c r="L113" i="6"/>
  <c r="K113" i="6"/>
  <c r="J113" i="6"/>
  <c r="I113" i="6"/>
  <c r="H113" i="6"/>
  <c r="G113" i="6"/>
  <c r="F113" i="6"/>
  <c r="L112" i="6"/>
  <c r="K112" i="6"/>
  <c r="J112" i="6"/>
  <c r="I112" i="6"/>
  <c r="H112" i="6"/>
  <c r="G112" i="6"/>
  <c r="F112" i="6"/>
  <c r="S110" i="6"/>
  <c r="R110" i="6"/>
  <c r="E110" i="6"/>
  <c r="L109" i="6"/>
  <c r="K109" i="6"/>
  <c r="J109" i="6"/>
  <c r="I109" i="6"/>
  <c r="H109" i="6"/>
  <c r="G109" i="6"/>
  <c r="F109" i="6"/>
  <c r="L108" i="6"/>
  <c r="K108" i="6"/>
  <c r="J108" i="6"/>
  <c r="I108" i="6"/>
  <c r="H108" i="6"/>
  <c r="G108" i="6"/>
  <c r="F108" i="6"/>
  <c r="L107" i="6"/>
  <c r="K107" i="6"/>
  <c r="J107" i="6"/>
  <c r="I107" i="6"/>
  <c r="H107" i="6"/>
  <c r="G107" i="6"/>
  <c r="F107" i="6"/>
  <c r="L106" i="6"/>
  <c r="K106" i="6"/>
  <c r="J106" i="6"/>
  <c r="I106" i="6"/>
  <c r="H106" i="6"/>
  <c r="G106" i="6"/>
  <c r="F106" i="6"/>
  <c r="S105" i="6"/>
  <c r="S111" i="6" s="1"/>
  <c r="R105" i="6"/>
  <c r="R111" i="6" s="1"/>
  <c r="E105" i="6"/>
  <c r="E111" i="6" s="1"/>
  <c r="L104" i="6"/>
  <c r="K104" i="6"/>
  <c r="J104" i="6"/>
  <c r="I104" i="6"/>
  <c r="H104" i="6"/>
  <c r="G104" i="6"/>
  <c r="F104" i="6"/>
  <c r="L103" i="6"/>
  <c r="K103" i="6"/>
  <c r="J103" i="6"/>
  <c r="I103" i="6"/>
  <c r="H103" i="6"/>
  <c r="G103" i="6"/>
  <c r="F103" i="6"/>
  <c r="S102" i="6"/>
  <c r="R102" i="6"/>
  <c r="E102" i="6"/>
  <c r="S101" i="6"/>
  <c r="R101" i="6"/>
  <c r="E101" i="6"/>
  <c r="L100" i="6"/>
  <c r="K100" i="6"/>
  <c r="J100" i="6"/>
  <c r="I100" i="6"/>
  <c r="H100" i="6"/>
  <c r="G100" i="6"/>
  <c r="F100" i="6"/>
  <c r="L99" i="6"/>
  <c r="K99" i="6"/>
  <c r="J99" i="6"/>
  <c r="I99" i="6"/>
  <c r="H99" i="6"/>
  <c r="G99" i="6"/>
  <c r="F99" i="6"/>
  <c r="S98" i="6"/>
  <c r="R98" i="6"/>
  <c r="E98" i="6"/>
  <c r="S97" i="6"/>
  <c r="R97" i="6"/>
  <c r="E97" i="6"/>
  <c r="L96" i="6"/>
  <c r="K96" i="6"/>
  <c r="J96" i="6"/>
  <c r="I96" i="6"/>
  <c r="H96" i="6"/>
  <c r="G96" i="6"/>
  <c r="F96" i="6"/>
  <c r="L95" i="6"/>
  <c r="K95" i="6"/>
  <c r="J95" i="6"/>
  <c r="I95" i="6"/>
  <c r="H95" i="6"/>
  <c r="G95" i="6"/>
  <c r="F95" i="6"/>
  <c r="S94" i="6"/>
  <c r="R94" i="6"/>
  <c r="E94" i="6"/>
  <c r="S93" i="6"/>
  <c r="R93" i="6"/>
  <c r="E93" i="6"/>
  <c r="L92" i="6"/>
  <c r="L93" i="6" s="1"/>
  <c r="K92" i="6"/>
  <c r="K93" i="6" s="1"/>
  <c r="J92" i="6"/>
  <c r="I92" i="6"/>
  <c r="I94" i="6" s="1"/>
  <c r="H92" i="6"/>
  <c r="H94" i="6" s="1"/>
  <c r="G92" i="6"/>
  <c r="F92" i="6"/>
  <c r="S91" i="6"/>
  <c r="R91" i="6"/>
  <c r="E91" i="6"/>
  <c r="S90" i="6"/>
  <c r="R90" i="6"/>
  <c r="E90" i="6"/>
  <c r="L89" i="6"/>
  <c r="K89" i="6"/>
  <c r="J89" i="6"/>
  <c r="I89" i="6"/>
  <c r="H89" i="6"/>
  <c r="G89" i="6"/>
  <c r="F89" i="6"/>
  <c r="L88" i="6"/>
  <c r="K88" i="6"/>
  <c r="J88" i="6"/>
  <c r="I88" i="6"/>
  <c r="H88" i="6"/>
  <c r="G88" i="6"/>
  <c r="F88" i="6"/>
  <c r="L87" i="6"/>
  <c r="K87" i="6"/>
  <c r="J87" i="6"/>
  <c r="I87" i="6"/>
  <c r="H87" i="6"/>
  <c r="G87" i="6"/>
  <c r="F87" i="6"/>
  <c r="S84" i="6"/>
  <c r="R84" i="6"/>
  <c r="E84" i="6"/>
  <c r="L83" i="6"/>
  <c r="K83" i="6"/>
  <c r="J83" i="6"/>
  <c r="I83" i="6"/>
  <c r="H83" i="6"/>
  <c r="G83" i="6"/>
  <c r="F83" i="6"/>
  <c r="L82" i="6"/>
  <c r="K82" i="6"/>
  <c r="J82" i="6"/>
  <c r="I82" i="6"/>
  <c r="H82" i="6"/>
  <c r="G82" i="6"/>
  <c r="F82" i="6"/>
  <c r="L81" i="6"/>
  <c r="K81" i="6"/>
  <c r="J81" i="6"/>
  <c r="I81" i="6"/>
  <c r="H81" i="6"/>
  <c r="G81" i="6"/>
  <c r="F81" i="6"/>
  <c r="L80" i="6"/>
  <c r="K80" i="6"/>
  <c r="J80" i="6"/>
  <c r="I80" i="6"/>
  <c r="H80" i="6"/>
  <c r="G80" i="6"/>
  <c r="F80" i="6"/>
  <c r="S79" i="6"/>
  <c r="S85" i="6" s="1"/>
  <c r="R79" i="6"/>
  <c r="R85" i="6" s="1"/>
  <c r="E79" i="6"/>
  <c r="E85" i="6" s="1"/>
  <c r="L78" i="6"/>
  <c r="K78" i="6"/>
  <c r="J78" i="6"/>
  <c r="I78" i="6"/>
  <c r="H78" i="6"/>
  <c r="G78" i="6"/>
  <c r="F78" i="6"/>
  <c r="L77" i="6"/>
  <c r="K77" i="6"/>
  <c r="J77" i="6"/>
  <c r="I77" i="6"/>
  <c r="H77" i="6"/>
  <c r="G77" i="6"/>
  <c r="F77" i="6"/>
  <c r="L76" i="6"/>
  <c r="K76" i="6"/>
  <c r="J76" i="6"/>
  <c r="I76" i="6"/>
  <c r="H76" i="6"/>
  <c r="G76" i="6"/>
  <c r="F76" i="6"/>
  <c r="S75" i="6"/>
  <c r="R75" i="6"/>
  <c r="E75" i="6"/>
  <c r="S74" i="6"/>
  <c r="R74" i="6"/>
  <c r="E74" i="6"/>
  <c r="L73" i="6"/>
  <c r="K73" i="6"/>
  <c r="J73" i="6"/>
  <c r="I73" i="6"/>
  <c r="H73" i="6"/>
  <c r="G73" i="6"/>
  <c r="F73" i="6"/>
  <c r="L72" i="6"/>
  <c r="K72" i="6"/>
  <c r="J72" i="6"/>
  <c r="I72" i="6"/>
  <c r="H72" i="6"/>
  <c r="G72" i="6"/>
  <c r="F72" i="6"/>
  <c r="S71" i="6"/>
  <c r="R71" i="6"/>
  <c r="E71" i="6"/>
  <c r="S70" i="6"/>
  <c r="R70" i="6"/>
  <c r="E70" i="6"/>
  <c r="L69" i="6"/>
  <c r="K69" i="6"/>
  <c r="J69" i="6"/>
  <c r="I69" i="6"/>
  <c r="H69" i="6"/>
  <c r="G69" i="6"/>
  <c r="F69" i="6"/>
  <c r="L68" i="6"/>
  <c r="K68" i="6"/>
  <c r="J68" i="6"/>
  <c r="I68" i="6"/>
  <c r="H68" i="6"/>
  <c r="G68" i="6"/>
  <c r="F68" i="6"/>
  <c r="S66" i="6"/>
  <c r="R66" i="6"/>
  <c r="E66" i="6"/>
  <c r="L65" i="6"/>
  <c r="K65" i="6"/>
  <c r="J65" i="6"/>
  <c r="I65" i="6"/>
  <c r="H65" i="6"/>
  <c r="G65" i="6"/>
  <c r="F65" i="6"/>
  <c r="L64" i="6"/>
  <c r="K64" i="6"/>
  <c r="J64" i="6"/>
  <c r="I64" i="6"/>
  <c r="H64" i="6"/>
  <c r="G64" i="6"/>
  <c r="F64" i="6"/>
  <c r="L63" i="6"/>
  <c r="K63" i="6"/>
  <c r="J63" i="6"/>
  <c r="I63" i="6"/>
  <c r="H63" i="6"/>
  <c r="G63" i="6"/>
  <c r="F63" i="6"/>
  <c r="S62" i="6"/>
  <c r="S67" i="6" s="1"/>
  <c r="R62" i="6"/>
  <c r="R67" i="6" s="1"/>
  <c r="E62" i="6"/>
  <c r="E67" i="6" s="1"/>
  <c r="L61" i="6"/>
  <c r="K61" i="6"/>
  <c r="J61" i="6"/>
  <c r="I61" i="6"/>
  <c r="H61" i="6"/>
  <c r="G61" i="6"/>
  <c r="F61" i="6"/>
  <c r="L60" i="6"/>
  <c r="K60" i="6"/>
  <c r="J60" i="6"/>
  <c r="I60" i="6"/>
  <c r="H60" i="6"/>
  <c r="G60" i="6"/>
  <c r="F60" i="6"/>
  <c r="L59" i="6"/>
  <c r="K59" i="6"/>
  <c r="J59" i="6"/>
  <c r="I59" i="6"/>
  <c r="H59" i="6"/>
  <c r="G59" i="6"/>
  <c r="F59" i="6"/>
  <c r="L58" i="6"/>
  <c r="K58" i="6"/>
  <c r="J58" i="6"/>
  <c r="I58" i="6"/>
  <c r="H58" i="6"/>
  <c r="G58" i="6"/>
  <c r="F58" i="6"/>
  <c r="L57" i="6"/>
  <c r="K57" i="6"/>
  <c r="J57" i="6"/>
  <c r="I57" i="6"/>
  <c r="H57" i="6"/>
  <c r="G57" i="6"/>
  <c r="F57" i="6"/>
  <c r="S56" i="6"/>
  <c r="R56" i="6"/>
  <c r="E56" i="6"/>
  <c r="S55" i="6"/>
  <c r="R55" i="6"/>
  <c r="E55" i="6"/>
  <c r="L54" i="6"/>
  <c r="K54" i="6"/>
  <c r="J54" i="6"/>
  <c r="I54" i="6"/>
  <c r="H54" i="6"/>
  <c r="G54" i="6"/>
  <c r="F54" i="6"/>
  <c r="L53" i="6"/>
  <c r="K53" i="6"/>
  <c r="J53" i="6"/>
  <c r="I53" i="6"/>
  <c r="H53" i="6"/>
  <c r="G53" i="6"/>
  <c r="F53" i="6"/>
  <c r="L52" i="6"/>
  <c r="K52" i="6"/>
  <c r="J52" i="6"/>
  <c r="I52" i="6"/>
  <c r="H52" i="6"/>
  <c r="G52" i="6"/>
  <c r="F52" i="6"/>
  <c r="L51" i="6"/>
  <c r="K51" i="6"/>
  <c r="J51" i="6"/>
  <c r="I51" i="6"/>
  <c r="H51" i="6"/>
  <c r="G51" i="6"/>
  <c r="F51" i="6"/>
  <c r="S48" i="6"/>
  <c r="R48" i="6"/>
  <c r="E48" i="6"/>
  <c r="L47" i="6"/>
  <c r="L48" i="6" s="1"/>
  <c r="K47" i="6"/>
  <c r="K48" i="6" s="1"/>
  <c r="J47" i="6"/>
  <c r="J48" i="6" s="1"/>
  <c r="I47" i="6"/>
  <c r="I48" i="6" s="1"/>
  <c r="H47" i="6"/>
  <c r="H48" i="6" s="1"/>
  <c r="G47" i="6"/>
  <c r="F47" i="6"/>
  <c r="S46" i="6"/>
  <c r="S49" i="6" s="1"/>
  <c r="R46" i="6"/>
  <c r="R49" i="6" s="1"/>
  <c r="E46" i="6"/>
  <c r="E49" i="6" s="1"/>
  <c r="L45" i="6"/>
  <c r="K45" i="6"/>
  <c r="J45" i="6"/>
  <c r="I45" i="6"/>
  <c r="H45" i="6"/>
  <c r="G45" i="6"/>
  <c r="F45" i="6"/>
  <c r="L44" i="6"/>
  <c r="K44" i="6"/>
  <c r="J44" i="6"/>
  <c r="I44" i="6"/>
  <c r="H44" i="6"/>
  <c r="G44" i="6"/>
  <c r="F44" i="6"/>
  <c r="L43" i="6"/>
  <c r="K43" i="6"/>
  <c r="J43" i="6"/>
  <c r="I43" i="6"/>
  <c r="H43" i="6"/>
  <c r="G43" i="6"/>
  <c r="F43" i="6"/>
  <c r="L42" i="6"/>
  <c r="K42" i="6"/>
  <c r="J42" i="6"/>
  <c r="I42" i="6"/>
  <c r="H42" i="6"/>
  <c r="G42" i="6"/>
  <c r="F42" i="6"/>
  <c r="S40" i="6"/>
  <c r="R40" i="6"/>
  <c r="E40" i="6"/>
  <c r="L39" i="6"/>
  <c r="L40" i="6" s="1"/>
  <c r="K39" i="6"/>
  <c r="K40" i="6" s="1"/>
  <c r="J39" i="6"/>
  <c r="J40" i="6" s="1"/>
  <c r="I39" i="6"/>
  <c r="I40" i="6" s="1"/>
  <c r="H39" i="6"/>
  <c r="H40" i="6" s="1"/>
  <c r="G39" i="6"/>
  <c r="F39" i="6"/>
  <c r="S38" i="6"/>
  <c r="R38" i="6"/>
  <c r="E38" i="6"/>
  <c r="L37" i="6"/>
  <c r="K37" i="6"/>
  <c r="J37" i="6"/>
  <c r="I37" i="6"/>
  <c r="H37" i="6"/>
  <c r="G37" i="6"/>
  <c r="F37" i="6"/>
  <c r="L36" i="6"/>
  <c r="K36" i="6"/>
  <c r="J36" i="6"/>
  <c r="I36" i="6"/>
  <c r="H36" i="6"/>
  <c r="G36" i="6"/>
  <c r="F36" i="6"/>
  <c r="L35" i="6"/>
  <c r="K35" i="6"/>
  <c r="J35" i="6"/>
  <c r="I35" i="6"/>
  <c r="H35" i="6"/>
  <c r="G35" i="6"/>
  <c r="F35" i="6"/>
  <c r="L34" i="6"/>
  <c r="K34" i="6"/>
  <c r="J34" i="6"/>
  <c r="I34" i="6"/>
  <c r="H34" i="6"/>
  <c r="G34" i="6"/>
  <c r="F34" i="6"/>
  <c r="S33" i="6"/>
  <c r="R33" i="6"/>
  <c r="E33" i="6"/>
  <c r="L32" i="6"/>
  <c r="K32" i="6"/>
  <c r="J32" i="6"/>
  <c r="I32" i="6"/>
  <c r="H32" i="6"/>
  <c r="G32" i="6"/>
  <c r="F32" i="6"/>
  <c r="L31" i="6"/>
  <c r="K31" i="6"/>
  <c r="J31" i="6"/>
  <c r="I31" i="6"/>
  <c r="H31" i="6"/>
  <c r="G31" i="6"/>
  <c r="F31" i="6"/>
  <c r="S30" i="6"/>
  <c r="R30" i="6"/>
  <c r="E30" i="6"/>
  <c r="S29" i="6"/>
  <c r="R29" i="6"/>
  <c r="E29" i="6"/>
  <c r="L28" i="6"/>
  <c r="K28" i="6"/>
  <c r="J28" i="6"/>
  <c r="I28" i="6"/>
  <c r="H28" i="6"/>
  <c r="G28" i="6"/>
  <c r="F28" i="6"/>
  <c r="L27" i="6"/>
  <c r="K27" i="6"/>
  <c r="J27" i="6"/>
  <c r="I27" i="6"/>
  <c r="H27" i="6"/>
  <c r="G27" i="6"/>
  <c r="F27" i="6"/>
  <c r="L26" i="6"/>
  <c r="K26" i="6"/>
  <c r="J26" i="6"/>
  <c r="I26" i="6"/>
  <c r="H26" i="6"/>
  <c r="G26" i="6"/>
  <c r="F26" i="6"/>
  <c r="L25" i="6"/>
  <c r="K25" i="6"/>
  <c r="J25" i="6"/>
  <c r="I25" i="6"/>
  <c r="H25" i="6"/>
  <c r="G25" i="6"/>
  <c r="F25" i="6"/>
  <c r="S23" i="6"/>
  <c r="R23" i="6"/>
  <c r="E23" i="6"/>
  <c r="L22" i="6"/>
  <c r="L23" i="6" s="1"/>
  <c r="K22" i="6"/>
  <c r="K23" i="6" s="1"/>
  <c r="J22" i="6"/>
  <c r="J23" i="6" s="1"/>
  <c r="I22" i="6"/>
  <c r="I23" i="6" s="1"/>
  <c r="H22" i="6"/>
  <c r="H23" i="6" s="1"/>
  <c r="G22" i="6"/>
  <c r="F22" i="6"/>
  <c r="S21" i="6"/>
  <c r="S24" i="6" s="1"/>
  <c r="R21" i="6"/>
  <c r="R24" i="6" s="1"/>
  <c r="E21" i="6"/>
  <c r="E24" i="6" s="1"/>
  <c r="L20" i="6"/>
  <c r="K20" i="6"/>
  <c r="J20" i="6"/>
  <c r="I20" i="6"/>
  <c r="H20" i="6"/>
  <c r="G20" i="6"/>
  <c r="F20" i="6"/>
  <c r="L19" i="6"/>
  <c r="K19" i="6"/>
  <c r="J19" i="6"/>
  <c r="I19" i="6"/>
  <c r="H19" i="6"/>
  <c r="G19" i="6"/>
  <c r="F19" i="6"/>
  <c r="S17" i="6"/>
  <c r="R17" i="6"/>
  <c r="E17" i="6"/>
  <c r="L16" i="6"/>
  <c r="L17" i="6" s="1"/>
  <c r="K16" i="6"/>
  <c r="K17" i="6" s="1"/>
  <c r="J16" i="6"/>
  <c r="J17" i="6" s="1"/>
  <c r="I16" i="6"/>
  <c r="I17" i="6" s="1"/>
  <c r="H16" i="6"/>
  <c r="H17" i="6" s="1"/>
  <c r="G16" i="6"/>
  <c r="F16" i="6"/>
  <c r="S15" i="6"/>
  <c r="S18" i="6" s="1"/>
  <c r="R15" i="6"/>
  <c r="R18" i="6" s="1"/>
  <c r="E15" i="6"/>
  <c r="E18" i="6" s="1"/>
  <c r="L14" i="6"/>
  <c r="K14" i="6"/>
  <c r="J14" i="6"/>
  <c r="I14" i="6"/>
  <c r="H14" i="6"/>
  <c r="G14" i="6"/>
  <c r="F14" i="6"/>
  <c r="L13" i="6"/>
  <c r="K13" i="6"/>
  <c r="J13" i="6"/>
  <c r="I13" i="6"/>
  <c r="H13" i="6"/>
  <c r="G13" i="6"/>
  <c r="F13" i="6"/>
  <c r="S11" i="6"/>
  <c r="R11" i="6"/>
  <c r="E11" i="6"/>
  <c r="L10" i="6"/>
  <c r="L11" i="6" s="1"/>
  <c r="K10" i="6"/>
  <c r="K11" i="6" s="1"/>
  <c r="J10" i="6"/>
  <c r="J11" i="6" s="1"/>
  <c r="I10" i="6"/>
  <c r="I11" i="6" s="1"/>
  <c r="H10" i="6"/>
  <c r="H11" i="6" s="1"/>
  <c r="G10" i="6"/>
  <c r="F10" i="6"/>
  <c r="S9" i="6"/>
  <c r="R9" i="6"/>
  <c r="R12" i="6" s="1"/>
  <c r="E9" i="6"/>
  <c r="E12" i="6" s="1"/>
  <c r="L8" i="6"/>
  <c r="K8" i="6"/>
  <c r="J8" i="6"/>
  <c r="I8" i="6"/>
  <c r="H8" i="6"/>
  <c r="G8" i="6"/>
  <c r="F8" i="6"/>
  <c r="L7" i="6"/>
  <c r="K7" i="6"/>
  <c r="J7" i="6"/>
  <c r="I7" i="6"/>
  <c r="H7" i="6"/>
  <c r="G7" i="6"/>
  <c r="F7" i="6"/>
  <c r="L6" i="6"/>
  <c r="K6" i="6"/>
  <c r="J6" i="6"/>
  <c r="I6" i="6"/>
  <c r="H6" i="6"/>
  <c r="G6" i="6"/>
  <c r="F6" i="6"/>
  <c r="L5" i="6"/>
  <c r="K5" i="6"/>
  <c r="J5" i="6"/>
  <c r="I5" i="6"/>
  <c r="H5" i="6"/>
  <c r="G5" i="6"/>
  <c r="F5" i="6"/>
  <c r="B2" i="6"/>
  <c r="L71" i="6" l="1"/>
  <c r="I74" i="6"/>
  <c r="R41" i="6"/>
  <c r="R50" i="6" s="1"/>
  <c r="I98" i="6"/>
  <c r="J116" i="6"/>
  <c r="J125" i="6"/>
  <c r="K124" i="6"/>
  <c r="J90" i="6"/>
  <c r="K21" i="6"/>
  <c r="K24" i="6" s="1"/>
  <c r="H74" i="6"/>
  <c r="I93" i="6"/>
  <c r="H102" i="6"/>
  <c r="L102" i="6"/>
  <c r="I157" i="6"/>
  <c r="E41" i="6"/>
  <c r="H66" i="6"/>
  <c r="L66" i="6"/>
  <c r="H70" i="6"/>
  <c r="K84" i="6"/>
  <c r="K157" i="6"/>
  <c r="I21" i="6"/>
  <c r="I24" i="6" s="1"/>
  <c r="I66" i="6"/>
  <c r="H79" i="6"/>
  <c r="H85" i="6" s="1"/>
  <c r="I84" i="6"/>
  <c r="H93" i="6"/>
  <c r="H120" i="6"/>
  <c r="L119" i="6"/>
  <c r="K90" i="6"/>
  <c r="L91" i="6"/>
  <c r="L9" i="6"/>
  <c r="J30" i="6"/>
  <c r="H30" i="6"/>
  <c r="L29" i="6"/>
  <c r="K33" i="6"/>
  <c r="H55" i="6"/>
  <c r="L55" i="6"/>
  <c r="I56" i="6"/>
  <c r="K70" i="6"/>
  <c r="I15" i="6"/>
  <c r="I18" i="6" s="1"/>
  <c r="H9" i="6"/>
  <c r="J15" i="6"/>
  <c r="J18" i="6" s="1"/>
  <c r="J33" i="6"/>
  <c r="J55" i="6"/>
  <c r="I62" i="6"/>
  <c r="I67" i="6" s="1"/>
  <c r="J62" i="6"/>
  <c r="J67" i="6" s="1"/>
  <c r="K66" i="6"/>
  <c r="J71" i="6"/>
  <c r="K71" i="6"/>
  <c r="H75" i="6"/>
  <c r="L74" i="6"/>
  <c r="J84" i="6"/>
  <c r="L84" i="6"/>
  <c r="L94" i="6"/>
  <c r="K98" i="6"/>
  <c r="K101" i="6"/>
  <c r="I110" i="6"/>
  <c r="K110" i="6"/>
  <c r="J115" i="6"/>
  <c r="K119" i="6"/>
  <c r="L120" i="6"/>
  <c r="I124" i="6"/>
  <c r="J124" i="6"/>
  <c r="I156" i="6"/>
  <c r="H15" i="6"/>
  <c r="H18" i="6" s="1"/>
  <c r="L15" i="6"/>
  <c r="L18" i="6" s="1"/>
  <c r="L79" i="6"/>
  <c r="L85" i="6" s="1"/>
  <c r="H84" i="6"/>
  <c r="I97" i="6"/>
  <c r="H116" i="6"/>
  <c r="L115" i="6"/>
  <c r="I116" i="6"/>
  <c r="J119" i="6"/>
  <c r="H119" i="6"/>
  <c r="K120" i="6"/>
  <c r="K125" i="6"/>
  <c r="L133" i="6"/>
  <c r="L143" i="6" s="1"/>
  <c r="H142" i="6"/>
  <c r="L142" i="6"/>
  <c r="I142" i="6"/>
  <c r="J150" i="6"/>
  <c r="J153" i="6" s="1"/>
  <c r="J157" i="6"/>
  <c r="H56" i="6"/>
  <c r="J38" i="6"/>
  <c r="J41" i="6" s="1"/>
  <c r="L38" i="6"/>
  <c r="L56" i="6"/>
  <c r="I55" i="6"/>
  <c r="J56" i="6"/>
  <c r="R86" i="6"/>
  <c r="H62" i="6"/>
  <c r="H67" i="6" s="1"/>
  <c r="L62" i="6"/>
  <c r="L67" i="6" s="1"/>
  <c r="K62" i="6"/>
  <c r="K67" i="6" s="1"/>
  <c r="J66" i="6"/>
  <c r="H71" i="6"/>
  <c r="L70" i="6"/>
  <c r="J74" i="6"/>
  <c r="K79" i="6"/>
  <c r="K85" i="6" s="1"/>
  <c r="K91" i="6"/>
  <c r="H91" i="6"/>
  <c r="L90" i="6"/>
  <c r="E158" i="6"/>
  <c r="J98" i="6"/>
  <c r="I101" i="6"/>
  <c r="H110" i="6"/>
  <c r="L110" i="6"/>
  <c r="J110" i="6"/>
  <c r="I115" i="6"/>
  <c r="J142" i="6"/>
  <c r="K46" i="6"/>
  <c r="K49" i="6" s="1"/>
  <c r="H46" i="6"/>
  <c r="H49" i="6" s="1"/>
  <c r="J21" i="6"/>
  <c r="J24" i="6" s="1"/>
  <c r="K38" i="6"/>
  <c r="H38" i="6"/>
  <c r="S158" i="6"/>
  <c r="R158" i="6"/>
  <c r="I29" i="6"/>
  <c r="I30" i="6"/>
  <c r="K9" i="6"/>
  <c r="K12" i="6" s="1"/>
  <c r="H29" i="6"/>
  <c r="J29" i="6"/>
  <c r="L30" i="6"/>
  <c r="I75" i="6"/>
  <c r="K94" i="6"/>
  <c r="J97" i="6"/>
  <c r="L101" i="6"/>
  <c r="H105" i="6"/>
  <c r="H111" i="6" s="1"/>
  <c r="I120" i="6"/>
  <c r="I119" i="6"/>
  <c r="J120" i="6"/>
  <c r="I9" i="6"/>
  <c r="L33" i="6"/>
  <c r="J70" i="6"/>
  <c r="J75" i="6"/>
  <c r="K97" i="6"/>
  <c r="H101" i="6"/>
  <c r="I102" i="6"/>
  <c r="I105" i="6"/>
  <c r="I111" i="6" s="1"/>
  <c r="J9" i="6"/>
  <c r="J12" i="6" s="1"/>
  <c r="L12" i="6"/>
  <c r="L21" i="6"/>
  <c r="L24" i="6" s="1"/>
  <c r="K30" i="6"/>
  <c r="K29" i="6"/>
  <c r="I33" i="6"/>
  <c r="H33" i="6"/>
  <c r="S86" i="6"/>
  <c r="I71" i="6"/>
  <c r="I70" i="6"/>
  <c r="I79" i="6"/>
  <c r="I85" i="6" s="1"/>
  <c r="L105" i="6"/>
  <c r="L111" i="6" s="1"/>
  <c r="H115" i="6"/>
  <c r="H133" i="6"/>
  <c r="H143" i="6" s="1"/>
  <c r="K150" i="6"/>
  <c r="K153" i="6" s="1"/>
  <c r="J156" i="6"/>
  <c r="K15" i="6"/>
  <c r="K18" i="6" s="1"/>
  <c r="I46" i="6"/>
  <c r="I49" i="6" s="1"/>
  <c r="K56" i="6"/>
  <c r="K55" i="6"/>
  <c r="I125" i="6"/>
  <c r="I133" i="6"/>
  <c r="I143" i="6" s="1"/>
  <c r="L150" i="6"/>
  <c r="L153" i="6" s="1"/>
  <c r="K156" i="6"/>
  <c r="K75" i="6"/>
  <c r="K74" i="6"/>
  <c r="L75" i="6"/>
  <c r="E86" i="6"/>
  <c r="H90" i="6"/>
  <c r="J91" i="6"/>
  <c r="H98" i="6"/>
  <c r="H97" i="6"/>
  <c r="L98" i="6"/>
  <c r="L97" i="6"/>
  <c r="J102" i="6"/>
  <c r="J101" i="6"/>
  <c r="K102" i="6"/>
  <c r="J105" i="6"/>
  <c r="J111" i="6" s="1"/>
  <c r="L116" i="6"/>
  <c r="J133" i="6"/>
  <c r="J143" i="6" s="1"/>
  <c r="I150" i="6"/>
  <c r="I153" i="6" s="1"/>
  <c r="H150" i="6"/>
  <c r="H153" i="6" s="1"/>
  <c r="H157" i="6"/>
  <c r="H156" i="6"/>
  <c r="L157" i="6"/>
  <c r="L156" i="6"/>
  <c r="E50" i="6"/>
  <c r="H12" i="6"/>
  <c r="S12" i="6"/>
  <c r="H21" i="6"/>
  <c r="H24" i="6" s="1"/>
  <c r="S41" i="6"/>
  <c r="I38" i="6"/>
  <c r="J46" i="6"/>
  <c r="J49" i="6" s="1"/>
  <c r="L46" i="6"/>
  <c r="L49" i="6" s="1"/>
  <c r="I91" i="6"/>
  <c r="J94" i="6"/>
  <c r="J93" i="6"/>
  <c r="K105" i="6"/>
  <c r="K111" i="6" s="1"/>
  <c r="K116" i="6"/>
  <c r="H125" i="6"/>
  <c r="L125" i="6"/>
  <c r="K142" i="6"/>
  <c r="J79" i="6"/>
  <c r="J85" i="6" s="1"/>
  <c r="I90" i="6"/>
  <c r="K115" i="6"/>
  <c r="H124" i="6"/>
  <c r="L124" i="6"/>
  <c r="K133" i="6"/>
  <c r="K143" i="6" s="1"/>
  <c r="H86" i="6" l="1"/>
  <c r="K41" i="6"/>
  <c r="K50" i="6" s="1"/>
  <c r="E159" i="6"/>
  <c r="L86" i="6"/>
  <c r="I41" i="6"/>
  <c r="H41" i="6"/>
  <c r="H50" i="6" s="1"/>
  <c r="L41" i="6"/>
  <c r="L50" i="6" s="1"/>
  <c r="I86" i="6"/>
  <c r="S50" i="6"/>
  <c r="S159" i="6" s="1"/>
  <c r="R159" i="6"/>
  <c r="J86" i="6"/>
  <c r="K86" i="6"/>
  <c r="L158" i="6"/>
  <c r="J158" i="6"/>
  <c r="H158" i="6"/>
  <c r="I158" i="6"/>
  <c r="K158" i="6"/>
  <c r="J50" i="6"/>
  <c r="I12" i="6"/>
  <c r="H159" i="6" l="1"/>
  <c r="E163" i="6" s="1"/>
  <c r="K159" i="6"/>
  <c r="E169" i="6" s="1"/>
  <c r="L159" i="6"/>
  <c r="E170" i="6" s="1"/>
  <c r="J159" i="6"/>
  <c r="E165" i="6" s="1"/>
  <c r="I50" i="6"/>
  <c r="I159" i="6" s="1"/>
  <c r="E164" i="6" s="1"/>
  <c r="E171" i="6" l="1"/>
  <c r="F170" i="6" s="1"/>
  <c r="E166" i="6"/>
  <c r="F163" i="6" s="1"/>
  <c r="F169" i="6" l="1"/>
  <c r="F171" i="6" s="1"/>
  <c r="F164" i="6"/>
  <c r="F165" i="6"/>
  <c r="Q6" i="4"/>
  <c r="Q7" i="4"/>
  <c r="Q8" i="4"/>
  <c r="Q9" i="4"/>
  <c r="Q10" i="4"/>
  <c r="Q12" i="4"/>
  <c r="Q13" i="4"/>
  <c r="Q14" i="4"/>
  <c r="Q15" i="4"/>
  <c r="Q17" i="4"/>
  <c r="Q18" i="4" s="1"/>
  <c r="R17" i="4"/>
  <c r="R18" i="4" s="1"/>
  <c r="Q34" i="4"/>
  <c r="Q35" i="4"/>
  <c r="Q36" i="4"/>
  <c r="V36" i="4" s="1"/>
  <c r="Q37" i="4"/>
  <c r="Q38" i="4"/>
  <c r="Q41" i="4"/>
  <c r="Q43" i="4" s="1"/>
  <c r="R41" i="4"/>
  <c r="R43" i="4" s="1"/>
  <c r="Q45" i="4"/>
  <c r="Q46" i="4"/>
  <c r="Q47" i="4"/>
  <c r="V47" i="4" s="1"/>
  <c r="Q48" i="4"/>
  <c r="Q52" i="4"/>
  <c r="Q53" i="4" s="1"/>
  <c r="R52" i="4"/>
  <c r="R53" i="4" s="1"/>
  <c r="Q67" i="4"/>
  <c r="Q68" i="4"/>
  <c r="V68" i="4" s="1"/>
  <c r="Q69" i="4"/>
  <c r="Q70" i="4"/>
  <c r="V70" i="4" s="1"/>
  <c r="Q72" i="4"/>
  <c r="Q73" i="4"/>
  <c r="Q74" i="4"/>
  <c r="Q75" i="4"/>
  <c r="Q78" i="4"/>
  <c r="Q79" i="4"/>
  <c r="V79" i="4" s="1"/>
  <c r="Q80" i="4"/>
  <c r="Q81" i="4"/>
  <c r="Q82" i="4"/>
  <c r="Q85" i="4"/>
  <c r="R85" i="4"/>
  <c r="Q86" i="4"/>
  <c r="R86" i="4"/>
  <c r="Q87" i="4"/>
  <c r="R87" i="4"/>
  <c r="Q88" i="4"/>
  <c r="R88" i="4"/>
  <c r="Q89" i="4"/>
  <c r="R89" i="4"/>
  <c r="Q90" i="4"/>
  <c r="R90" i="4"/>
  <c r="Q91" i="4"/>
  <c r="R91" i="4"/>
  <c r="Q92" i="4"/>
  <c r="R92" i="4"/>
  <c r="Q94" i="4"/>
  <c r="R94" i="4"/>
  <c r="Q95" i="4"/>
  <c r="R95" i="4"/>
  <c r="Q96" i="4"/>
  <c r="R96" i="4"/>
  <c r="Q97" i="4"/>
  <c r="R97" i="4"/>
  <c r="Q100" i="4"/>
  <c r="Q101" i="4"/>
  <c r="Q102" i="4"/>
  <c r="V102" i="4" s="1"/>
  <c r="Q103" i="4"/>
  <c r="Q105" i="4"/>
  <c r="Q106" i="4" s="1"/>
  <c r="R105" i="4"/>
  <c r="R106" i="4" s="1"/>
  <c r="Q109" i="4"/>
  <c r="Q110" i="4"/>
  <c r="V110" i="4" s="1"/>
  <c r="Q111" i="4"/>
  <c r="Q112" i="4"/>
  <c r="V112" i="4" s="1"/>
  <c r="Q113" i="4"/>
  <c r="Q115" i="4"/>
  <c r="Q116" i="4"/>
  <c r="Q117" i="4"/>
  <c r="Q120" i="4"/>
  <c r="Q121" i="4"/>
  <c r="V121" i="4" s="1"/>
  <c r="Q122" i="4"/>
  <c r="Q123" i="4"/>
  <c r="V123" i="4" s="1"/>
  <c r="Q124" i="4"/>
  <c r="Q125" i="4"/>
  <c r="Q126" i="4"/>
  <c r="Q136" i="4"/>
  <c r="R136" i="4"/>
  <c r="Q137" i="4"/>
  <c r="R137" i="4"/>
  <c r="Q140" i="4"/>
  <c r="Q141" i="4"/>
  <c r="V141" i="4" s="1"/>
  <c r="Q142" i="4"/>
  <c r="Q143" i="4"/>
  <c r="Q144" i="4"/>
  <c r="Q147" i="4"/>
  <c r="Q148" i="4"/>
  <c r="Q149" i="4"/>
  <c r="V149" i="4" s="1"/>
  <c r="Q150" i="4"/>
  <c r="Q151" i="4"/>
  <c r="V151" i="4" s="1"/>
  <c r="Q155" i="4"/>
  <c r="Q156" i="4"/>
  <c r="V156" i="4" s="1"/>
  <c r="Q157" i="4"/>
  <c r="Q159" i="4"/>
  <c r="Q160" i="4"/>
  <c r="Q162" i="4"/>
  <c r="V162" i="4" s="1"/>
  <c r="Q163" i="4"/>
  <c r="Q165" i="4"/>
  <c r="R165" i="4"/>
  <c r="Q166" i="4"/>
  <c r="R166" i="4"/>
  <c r="Q167" i="4"/>
  <c r="R167" i="4"/>
  <c r="Q168" i="4"/>
  <c r="R168" i="4"/>
  <c r="Q173" i="4"/>
  <c r="Q174" i="4"/>
  <c r="Q175" i="4"/>
  <c r="V175" i="4" s="1"/>
  <c r="Q176" i="4"/>
  <c r="Q177" i="4"/>
  <c r="V177" i="4" s="1"/>
  <c r="Q180" i="4"/>
  <c r="R180" i="4"/>
  <c r="Q181" i="4"/>
  <c r="R181" i="4"/>
  <c r="Q184" i="4"/>
  <c r="Q185" i="4"/>
  <c r="V185" i="4" s="1"/>
  <c r="Q186" i="4"/>
  <c r="Q187" i="4"/>
  <c r="Q192" i="4"/>
  <c r="Q193" i="4"/>
  <c r="V193" i="4" s="1"/>
  <c r="Q194" i="4"/>
  <c r="Q195" i="4"/>
  <c r="Q196" i="4"/>
  <c r="Q210" i="4"/>
  <c r="Q211" i="4"/>
  <c r="Q212" i="4"/>
  <c r="Q213" i="4"/>
  <c r="Q214" i="4"/>
  <c r="Q221" i="4"/>
  <c r="R221" i="4"/>
  <c r="Q222" i="4"/>
  <c r="R222" i="4"/>
  <c r="Q223" i="4"/>
  <c r="R223" i="4"/>
  <c r="Q224" i="4"/>
  <c r="R224" i="4"/>
  <c r="Q227" i="4"/>
  <c r="Q228" i="4"/>
  <c r="Q229" i="4"/>
  <c r="Q230" i="4"/>
  <c r="Q231" i="4"/>
  <c r="Q232" i="4"/>
  <c r="Q235" i="4"/>
  <c r="Q236" i="4"/>
  <c r="Q237" i="4"/>
  <c r="Q238" i="4"/>
  <c r="Q239" i="4"/>
  <c r="Q242" i="4"/>
  <c r="Q243" i="4"/>
  <c r="Q244" i="4"/>
  <c r="Q245" i="4"/>
  <c r="Q246" i="4"/>
  <c r="Q248" i="4"/>
  <c r="U248" i="4" s="1"/>
  <c r="Q249" i="4"/>
  <c r="Q250" i="4"/>
  <c r="Q254" i="4"/>
  <c r="Q255" i="4"/>
  <c r="Q256" i="4"/>
  <c r="Q257" i="4"/>
  <c r="Q258" i="4"/>
  <c r="Q259" i="4"/>
  <c r="Q260" i="4"/>
  <c r="Q262" i="4"/>
  <c r="Q263" i="4"/>
  <c r="Q264" i="4"/>
  <c r="Q265" i="4"/>
  <c r="Q267" i="4"/>
  <c r="R267" i="4"/>
  <c r="Q268" i="4"/>
  <c r="R268" i="4"/>
  <c r="Q269" i="4"/>
  <c r="R269" i="4"/>
  <c r="Q270" i="4"/>
  <c r="R270" i="4"/>
  <c r="Q271" i="4"/>
  <c r="R271" i="4"/>
  <c r="Q272" i="4"/>
  <c r="R272" i="4"/>
  <c r="Q273" i="4"/>
  <c r="R273" i="4"/>
  <c r="Q274" i="4"/>
  <c r="R274" i="4"/>
  <c r="Q275" i="4"/>
  <c r="R275" i="4"/>
  <c r="Q276" i="4"/>
  <c r="R276" i="4"/>
  <c r="Q277" i="4"/>
  <c r="R277" i="4"/>
  <c r="Q280" i="4"/>
  <c r="Q281" i="4"/>
  <c r="Q282" i="4"/>
  <c r="Q283" i="4"/>
  <c r="Q284" i="4"/>
  <c r="Q285" i="4"/>
  <c r="Q287" i="4"/>
  <c r="Q288" i="4"/>
  <c r="Q289" i="4"/>
  <c r="Q290" i="4"/>
  <c r="Q291" i="4"/>
  <c r="Q292" i="4"/>
  <c r="Q294" i="4"/>
  <c r="Q295" i="4" s="1"/>
  <c r="R294" i="4"/>
  <c r="R295" i="4" s="1"/>
  <c r="Q297" i="4"/>
  <c r="Q298" i="4"/>
  <c r="Q299" i="4"/>
  <c r="Q300" i="4"/>
  <c r="Q301" i="4"/>
  <c r="Q5" i="4"/>
  <c r="Q76" i="4" l="1"/>
  <c r="Q77" i="4"/>
  <c r="Q199" i="4"/>
  <c r="Q200" i="4"/>
  <c r="Q179" i="4"/>
  <c r="Q183" i="4" s="1"/>
  <c r="Q131" i="4"/>
  <c r="Q139" i="4" s="1"/>
  <c r="R278" i="4"/>
  <c r="Q266" i="4"/>
  <c r="Q279" i="4" s="1"/>
  <c r="Q252" i="4"/>
  <c r="Q170" i="4"/>
  <c r="Q153" i="4"/>
  <c r="R138" i="4"/>
  <c r="R98" i="4"/>
  <c r="R93" i="4"/>
  <c r="Q16" i="4"/>
  <c r="Q19" i="4" s="1"/>
  <c r="Q303" i="4"/>
  <c r="Q278" i="4"/>
  <c r="Q240" i="4"/>
  <c r="Q145" i="4"/>
  <c r="Q138" i="4"/>
  <c r="Q104" i="4"/>
  <c r="Q107" i="4" s="1"/>
  <c r="Q98" i="4"/>
  <c r="Q93" i="4"/>
  <c r="Q40" i="4"/>
  <c r="Q44" i="4" s="1"/>
  <c r="R225" i="4"/>
  <c r="Q208" i="4"/>
  <c r="R182" i="4"/>
  <c r="Q84" i="4"/>
  <c r="Q51" i="4"/>
  <c r="Q54" i="4" s="1"/>
  <c r="Q293" i="4"/>
  <c r="Q296" i="4" s="1"/>
  <c r="Q233" i="4"/>
  <c r="Q225" i="4"/>
  <c r="Q220" i="4"/>
  <c r="Q226" i="4" s="1"/>
  <c r="Q190" i="4"/>
  <c r="Q182" i="4"/>
  <c r="R170" i="4"/>
  <c r="Q164" i="4"/>
  <c r="Q171" i="4" s="1"/>
  <c r="Q118" i="4"/>
  <c r="V147" i="4"/>
  <c r="Q154" i="4"/>
  <c r="V242" i="4"/>
  <c r="Q253" i="4"/>
  <c r="V297" i="4"/>
  <c r="Q304" i="4"/>
  <c r="Q241" i="4"/>
  <c r="Q146" i="4"/>
  <c r="V100" i="4"/>
  <c r="V34" i="4"/>
  <c r="V78" i="4"/>
  <c r="V45" i="4"/>
  <c r="Q209" i="4"/>
  <c r="V280" i="4"/>
  <c r="Q234" i="4"/>
  <c r="V184" i="4"/>
  <c r="Q191" i="4"/>
  <c r="V155" i="4"/>
  <c r="Q119" i="4"/>
  <c r="V5" i="4"/>
  <c r="R283" i="4"/>
  <c r="V283" i="4"/>
  <c r="R263" i="4"/>
  <c r="U263" i="4"/>
  <c r="R246" i="4"/>
  <c r="V246" i="4"/>
  <c r="R236" i="4"/>
  <c r="V236" i="4"/>
  <c r="R230" i="4"/>
  <c r="U230" i="4"/>
  <c r="R213" i="4"/>
  <c r="V213" i="4"/>
  <c r="R195" i="4"/>
  <c r="U195" i="4"/>
  <c r="R187" i="4"/>
  <c r="U187" i="4"/>
  <c r="V173" i="4"/>
  <c r="U167" i="4"/>
  <c r="T167" i="4"/>
  <c r="T165" i="4"/>
  <c r="V165" i="4"/>
  <c r="V170" i="4" s="1"/>
  <c r="R159" i="4"/>
  <c r="U159" i="4"/>
  <c r="R117" i="4"/>
  <c r="U117" i="4"/>
  <c r="R101" i="4"/>
  <c r="V101" i="4"/>
  <c r="R80" i="4"/>
  <c r="V80" i="4"/>
  <c r="R74" i="4"/>
  <c r="V74" i="4"/>
  <c r="R69" i="4"/>
  <c r="V69" i="4"/>
  <c r="T41" i="4"/>
  <c r="U41" i="4"/>
  <c r="U43" i="4" s="1"/>
  <c r="R35" i="4"/>
  <c r="V35" i="4"/>
  <c r="R15" i="4"/>
  <c r="U15" i="4"/>
  <c r="R10" i="4"/>
  <c r="U10" i="4"/>
  <c r="R6" i="4"/>
  <c r="V6" i="4"/>
  <c r="R291" i="4"/>
  <c r="V291" i="4"/>
  <c r="R287" i="4"/>
  <c r="U287" i="4"/>
  <c r="R282" i="4"/>
  <c r="V282" i="4"/>
  <c r="U277" i="4"/>
  <c r="S277" i="4"/>
  <c r="U275" i="4"/>
  <c r="S275" i="4"/>
  <c r="U273" i="4"/>
  <c r="S273" i="4"/>
  <c r="U271" i="4"/>
  <c r="S271" i="4"/>
  <c r="U269" i="4"/>
  <c r="S269" i="4"/>
  <c r="V267" i="4"/>
  <c r="V278" i="4" s="1"/>
  <c r="S267" i="4"/>
  <c r="R262" i="4"/>
  <c r="U262" i="4"/>
  <c r="R257" i="4"/>
  <c r="V257" i="4"/>
  <c r="R250" i="4"/>
  <c r="V250" i="4"/>
  <c r="R245" i="4"/>
  <c r="V245" i="4"/>
  <c r="R239" i="4"/>
  <c r="V239" i="4"/>
  <c r="R235" i="4"/>
  <c r="V235" i="4"/>
  <c r="R229" i="4"/>
  <c r="V229" i="4"/>
  <c r="U224" i="4"/>
  <c r="T224" i="4"/>
  <c r="U222" i="4"/>
  <c r="T222" i="4"/>
  <c r="R217" i="4"/>
  <c r="V217" i="4"/>
  <c r="R212" i="4"/>
  <c r="V212" i="4"/>
  <c r="R194" i="4"/>
  <c r="V194" i="4"/>
  <c r="R186" i="4"/>
  <c r="V186" i="4"/>
  <c r="U181" i="4"/>
  <c r="U182" i="4" s="1"/>
  <c r="T181" i="4"/>
  <c r="R176" i="4"/>
  <c r="U176" i="4"/>
  <c r="U179" i="4" s="1"/>
  <c r="R163" i="4"/>
  <c r="U163" i="4"/>
  <c r="R157" i="4"/>
  <c r="V157" i="4"/>
  <c r="R150" i="4"/>
  <c r="U150" i="4"/>
  <c r="R144" i="4"/>
  <c r="V144" i="4"/>
  <c r="R140" i="4"/>
  <c r="V140" i="4"/>
  <c r="S136" i="4"/>
  <c r="U136" i="4"/>
  <c r="V138" i="4"/>
  <c r="R126" i="4"/>
  <c r="U126" i="4"/>
  <c r="R122" i="4"/>
  <c r="V122" i="4"/>
  <c r="R116" i="4"/>
  <c r="V116" i="4"/>
  <c r="R111" i="4"/>
  <c r="V111" i="4"/>
  <c r="T105" i="4"/>
  <c r="V105" i="4"/>
  <c r="V106" i="4" s="1"/>
  <c r="T96" i="4"/>
  <c r="U96" i="4"/>
  <c r="U98" i="4" s="1"/>
  <c r="T94" i="4"/>
  <c r="V94" i="4"/>
  <c r="S91" i="4"/>
  <c r="V91" i="4"/>
  <c r="S89" i="4"/>
  <c r="U89" i="4"/>
  <c r="S87" i="4"/>
  <c r="V87" i="4"/>
  <c r="S85" i="4"/>
  <c r="V85" i="4"/>
  <c r="R73" i="4"/>
  <c r="U73" i="4"/>
  <c r="T52" i="4"/>
  <c r="U52" i="4"/>
  <c r="U53" i="4" s="1"/>
  <c r="R46" i="4"/>
  <c r="V46" i="4"/>
  <c r="R38" i="4"/>
  <c r="V38" i="4"/>
  <c r="R14" i="4"/>
  <c r="V14" i="4"/>
  <c r="R9" i="4"/>
  <c r="V9" i="4"/>
  <c r="R298" i="4"/>
  <c r="V298" i="4"/>
  <c r="R288" i="4"/>
  <c r="U288" i="4"/>
  <c r="R254" i="4"/>
  <c r="V254" i="4"/>
  <c r="R300" i="4"/>
  <c r="U300" i="4"/>
  <c r="R290" i="4"/>
  <c r="U290" i="4"/>
  <c r="R256" i="4"/>
  <c r="V256" i="4"/>
  <c r="R244" i="4"/>
  <c r="V244" i="4"/>
  <c r="R238" i="4"/>
  <c r="U238" i="4"/>
  <c r="R228" i="4"/>
  <c r="V228" i="4"/>
  <c r="R215" i="4"/>
  <c r="U215" i="4"/>
  <c r="R211" i="4"/>
  <c r="V211" i="4"/>
  <c r="U168" i="4"/>
  <c r="T168" i="4"/>
  <c r="U166" i="4"/>
  <c r="T166" i="4"/>
  <c r="R143" i="4"/>
  <c r="U143" i="4"/>
  <c r="R125" i="4"/>
  <c r="U125" i="4"/>
  <c r="R115" i="4"/>
  <c r="U115" i="4"/>
  <c r="R103" i="4"/>
  <c r="V103" i="4"/>
  <c r="R82" i="4"/>
  <c r="V82" i="4"/>
  <c r="R72" i="4"/>
  <c r="U72" i="4"/>
  <c r="R67" i="4"/>
  <c r="V67" i="4"/>
  <c r="R37" i="4"/>
  <c r="U37" i="4"/>
  <c r="R13" i="4"/>
  <c r="U13" i="4"/>
  <c r="R8" i="4"/>
  <c r="V8" i="4"/>
  <c r="R292" i="4"/>
  <c r="U292" i="4"/>
  <c r="R258" i="4"/>
  <c r="V258" i="4"/>
  <c r="R301" i="4"/>
  <c r="V301" i="4"/>
  <c r="R285" i="4"/>
  <c r="V285" i="4"/>
  <c r="R281" i="4"/>
  <c r="V281" i="4"/>
  <c r="R265" i="4"/>
  <c r="U265" i="4"/>
  <c r="R260" i="4"/>
  <c r="U260" i="4"/>
  <c r="R249" i="4"/>
  <c r="U249" i="4"/>
  <c r="U253" i="4" s="1"/>
  <c r="R232" i="4"/>
  <c r="U232" i="4"/>
  <c r="R299" i="4"/>
  <c r="V299" i="4"/>
  <c r="S294" i="4"/>
  <c r="U294" i="4"/>
  <c r="U295" i="4" s="1"/>
  <c r="R289" i="4"/>
  <c r="U289" i="4"/>
  <c r="R284" i="4"/>
  <c r="V284" i="4"/>
  <c r="S276" i="4"/>
  <c r="U276" i="4"/>
  <c r="U274" i="4"/>
  <c r="S274" i="4"/>
  <c r="U272" i="4"/>
  <c r="S272" i="4"/>
  <c r="U270" i="4"/>
  <c r="S270" i="4"/>
  <c r="U268" i="4"/>
  <c r="S268" i="4"/>
  <c r="R264" i="4"/>
  <c r="V264" i="4"/>
  <c r="R259" i="4"/>
  <c r="U259" i="4"/>
  <c r="R255" i="4"/>
  <c r="V255" i="4"/>
  <c r="R243" i="4"/>
  <c r="V243" i="4"/>
  <c r="R237" i="4"/>
  <c r="V237" i="4"/>
  <c r="R231" i="4"/>
  <c r="V231" i="4"/>
  <c r="R227" i="4"/>
  <c r="V227" i="4"/>
  <c r="U223" i="4"/>
  <c r="T223" i="4"/>
  <c r="V221" i="4"/>
  <c r="V225" i="4" s="1"/>
  <c r="T221" i="4"/>
  <c r="R214" i="4"/>
  <c r="U214" i="4"/>
  <c r="R210" i="4"/>
  <c r="V210" i="4"/>
  <c r="R196" i="4"/>
  <c r="V196" i="4"/>
  <c r="R192" i="4"/>
  <c r="V192" i="4"/>
  <c r="V180" i="4"/>
  <c r="V182" i="4" s="1"/>
  <c r="T180" i="4"/>
  <c r="R174" i="4"/>
  <c r="V174" i="4"/>
  <c r="R160" i="4"/>
  <c r="V160" i="4"/>
  <c r="R148" i="4"/>
  <c r="V148" i="4"/>
  <c r="R142" i="4"/>
  <c r="V142" i="4"/>
  <c r="U137" i="4"/>
  <c r="S137" i="4"/>
  <c r="R124" i="4"/>
  <c r="V124" i="4"/>
  <c r="R120" i="4"/>
  <c r="V120" i="4"/>
  <c r="R113" i="4"/>
  <c r="U113" i="4"/>
  <c r="V109" i="4"/>
  <c r="T97" i="4"/>
  <c r="V97" i="4"/>
  <c r="T95" i="4"/>
  <c r="V95" i="4"/>
  <c r="S92" i="4"/>
  <c r="U92" i="4"/>
  <c r="S90" i="4"/>
  <c r="U90" i="4"/>
  <c r="S88" i="4"/>
  <c r="U88" i="4"/>
  <c r="S86" i="4"/>
  <c r="V86" i="4"/>
  <c r="R81" i="4"/>
  <c r="U81" i="4"/>
  <c r="R75" i="4"/>
  <c r="U75" i="4"/>
  <c r="R48" i="4"/>
  <c r="U48" i="4"/>
  <c r="S17" i="4"/>
  <c r="U17" i="4"/>
  <c r="U18" i="4" s="1"/>
  <c r="R12" i="4"/>
  <c r="U12" i="4"/>
  <c r="R7" i="4"/>
  <c r="V7" i="4"/>
  <c r="R242" i="4"/>
  <c r="R184" i="4"/>
  <c r="R78" i="4"/>
  <c r="F166" i="6"/>
  <c r="R297" i="4"/>
  <c r="R155" i="4"/>
  <c r="R109" i="4"/>
  <c r="R280" i="4"/>
  <c r="R248" i="4"/>
  <c r="R185" i="4"/>
  <c r="R175" i="4"/>
  <c r="R156" i="4"/>
  <c r="R149" i="4"/>
  <c r="R102" i="4"/>
  <c r="R47" i="4"/>
  <c r="R112" i="4"/>
  <c r="R79" i="4"/>
  <c r="R5" i="4"/>
  <c r="R177" i="4"/>
  <c r="R173" i="4"/>
  <c r="R151" i="4"/>
  <c r="R147" i="4"/>
  <c r="R100" i="4"/>
  <c r="R45" i="4"/>
  <c r="R121" i="4"/>
  <c r="R70" i="4"/>
  <c r="R36" i="4"/>
  <c r="R193" i="4"/>
  <c r="R162" i="4"/>
  <c r="R141" i="4"/>
  <c r="R123" i="4"/>
  <c r="R110" i="4"/>
  <c r="R68" i="4"/>
  <c r="R34" i="4"/>
  <c r="R179" i="4" l="1"/>
  <c r="V200" i="4"/>
  <c r="V199" i="4"/>
  <c r="U199" i="4"/>
  <c r="U200" i="4"/>
  <c r="R199" i="4"/>
  <c r="R200" i="4"/>
  <c r="V179" i="4"/>
  <c r="U131" i="4"/>
  <c r="U139" i="4" s="1"/>
  <c r="V131" i="4"/>
  <c r="V139" i="4" s="1"/>
  <c r="R131" i="4"/>
  <c r="R139" i="4" s="1"/>
  <c r="Q172" i="4"/>
  <c r="Q99" i="4"/>
  <c r="Q108" i="4" s="1"/>
  <c r="R104" i="4"/>
  <c r="V118" i="4"/>
  <c r="V220" i="4"/>
  <c r="V226" i="4" s="1"/>
  <c r="R183" i="4"/>
  <c r="R303" i="4"/>
  <c r="U278" i="4"/>
  <c r="U170" i="4"/>
  <c r="R252" i="4"/>
  <c r="T225" i="4"/>
  <c r="V233" i="4"/>
  <c r="R266" i="4"/>
  <c r="R279" i="4" s="1"/>
  <c r="S138" i="4"/>
  <c r="R145" i="4"/>
  <c r="U225" i="4"/>
  <c r="T44" i="4"/>
  <c r="T43" i="4"/>
  <c r="T170" i="4"/>
  <c r="U191" i="4"/>
  <c r="U190" i="4"/>
  <c r="V16" i="4"/>
  <c r="V19" i="4" s="1"/>
  <c r="V191" i="4"/>
  <c r="V190" i="4"/>
  <c r="Q305" i="4"/>
  <c r="R293" i="4"/>
  <c r="R296" i="4" s="1"/>
  <c r="U146" i="4"/>
  <c r="U145" i="4"/>
  <c r="U241" i="4"/>
  <c r="U240" i="4"/>
  <c r="U304" i="4"/>
  <c r="U303" i="4"/>
  <c r="V93" i="4"/>
  <c r="V98" i="4"/>
  <c r="V240" i="4"/>
  <c r="S278" i="4"/>
  <c r="U16" i="4"/>
  <c r="U19" i="4" s="1"/>
  <c r="U164" i="4"/>
  <c r="U171" i="4" s="1"/>
  <c r="V293" i="4"/>
  <c r="V296" i="4" s="1"/>
  <c r="V51" i="4"/>
  <c r="V40" i="4"/>
  <c r="V44" i="4" s="1"/>
  <c r="V252" i="4"/>
  <c r="U252" i="4"/>
  <c r="R209" i="4"/>
  <c r="R208" i="4"/>
  <c r="R84" i="4"/>
  <c r="R99" i="4" s="1"/>
  <c r="R220" i="4"/>
  <c r="R226" i="4" s="1"/>
  <c r="R234" i="4"/>
  <c r="R233" i="4"/>
  <c r="S296" i="4"/>
  <c r="S295" i="4"/>
  <c r="T54" i="4"/>
  <c r="T53" i="4"/>
  <c r="T65" i="4" s="1"/>
  <c r="S93" i="4"/>
  <c r="S99" i="4" s="1"/>
  <c r="T98" i="4"/>
  <c r="T107" i="4"/>
  <c r="T106" i="4"/>
  <c r="R240" i="4"/>
  <c r="U234" i="4"/>
  <c r="U233" i="4"/>
  <c r="V164" i="4"/>
  <c r="V171" i="4" s="1"/>
  <c r="R154" i="4"/>
  <c r="R153" i="4"/>
  <c r="R119" i="4"/>
  <c r="R118" i="4"/>
  <c r="S19" i="4"/>
  <c r="S18" i="4"/>
  <c r="R40" i="4"/>
  <c r="R44" i="4" s="1"/>
  <c r="R51" i="4"/>
  <c r="R16" i="4"/>
  <c r="R19" i="4" s="1"/>
  <c r="R164" i="4"/>
  <c r="R171" i="4" s="1"/>
  <c r="R190" i="4"/>
  <c r="U51" i="4"/>
  <c r="U84" i="4"/>
  <c r="U93" i="4"/>
  <c r="U119" i="4"/>
  <c r="U118" i="4"/>
  <c r="U138" i="4"/>
  <c r="T183" i="4"/>
  <c r="T182" i="4"/>
  <c r="U220" i="4"/>
  <c r="U226" i="4" s="1"/>
  <c r="U266" i="4"/>
  <c r="U279" i="4" s="1"/>
  <c r="U40" i="4"/>
  <c r="U44" i="4" s="1"/>
  <c r="V266" i="4"/>
  <c r="V279" i="4" s="1"/>
  <c r="V145" i="4"/>
  <c r="U154" i="4"/>
  <c r="U153" i="4"/>
  <c r="U293" i="4"/>
  <c r="U296" i="4" s="1"/>
  <c r="V209" i="4"/>
  <c r="V208" i="4"/>
  <c r="V84" i="4"/>
  <c r="V104" i="4"/>
  <c r="V107" i="4" s="1"/>
  <c r="V303" i="4"/>
  <c r="V153" i="4"/>
  <c r="V146" i="4"/>
  <c r="R304" i="4"/>
  <c r="R146" i="4"/>
  <c r="R107" i="4"/>
  <c r="V119" i="4"/>
  <c r="T226" i="4"/>
  <c r="V234" i="4"/>
  <c r="U183" i="4"/>
  <c r="V241" i="4"/>
  <c r="S279" i="4"/>
  <c r="T99" i="4"/>
  <c r="R241" i="4"/>
  <c r="V304" i="4"/>
  <c r="V154" i="4"/>
  <c r="R191" i="4"/>
  <c r="R253" i="4"/>
  <c r="S139" i="4"/>
  <c r="T171" i="4"/>
  <c r="V253" i="4"/>
  <c r="T172" i="4"/>
  <c r="T77" i="4" l="1"/>
  <c r="T76" i="4"/>
  <c r="T108" i="4" s="1"/>
  <c r="T306" i="4" s="1"/>
  <c r="E312" i="4" s="1"/>
  <c r="U54" i="4"/>
  <c r="U65" i="4" s="1"/>
  <c r="V54" i="4"/>
  <c r="V65" i="4" s="1"/>
  <c r="R54" i="4"/>
  <c r="R65" i="4" s="1"/>
  <c r="V99" i="4"/>
  <c r="Q306" i="4"/>
  <c r="S172" i="4"/>
  <c r="S305" i="4"/>
  <c r="T305" i="4"/>
  <c r="R172" i="4"/>
  <c r="V183" i="4"/>
  <c r="V305" i="4" s="1"/>
  <c r="U172" i="4"/>
  <c r="S108" i="4"/>
  <c r="U99" i="4"/>
  <c r="R305" i="4"/>
  <c r="U305" i="4"/>
  <c r="V172" i="4"/>
  <c r="U77" i="4" l="1"/>
  <c r="U76" i="4"/>
  <c r="R76" i="4"/>
  <c r="R77" i="4"/>
  <c r="V76" i="4"/>
  <c r="V77" i="4"/>
  <c r="V108" i="4" s="1"/>
  <c r="V306" i="4" s="1"/>
  <c r="E317" i="4" s="1"/>
  <c r="S306" i="4"/>
  <c r="E311" i="4" s="1"/>
  <c r="U108" i="4"/>
  <c r="U306" i="4" s="1"/>
  <c r="E316" i="4" s="1"/>
  <c r="R108" i="4" l="1"/>
  <c r="R306" i="4" s="1"/>
  <c r="E310" i="4" s="1"/>
  <c r="E313" i="4" s="1"/>
  <c r="F312" i="4" s="1"/>
  <c r="E318" i="4"/>
  <c r="F316" i="4" s="1"/>
  <c r="F310" i="4" l="1"/>
  <c r="F311" i="4"/>
  <c r="F317" i="4"/>
  <c r="F318" i="4" s="1"/>
  <c r="F313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B756695-BE33-47AE-A7CF-1778D192DD58}" keepAlive="1" name="Consulta - Tabla1" description="Conexión a la consulta 'Tabla1' en el libro." type="5" refreshedVersion="0" background="1">
    <dbPr connection="Provider=Microsoft.Mashup.OleDb.1;Data Source=$Workbook$;Location=Tabla1;Extended Properties=&quot;&quot;" command="SELECT * FROM [Tabla1]"/>
  </connection>
  <connection id="2" xr16:uid="{C7D68DA4-B50D-418A-A809-6820D556A603}" keepAlive="1" name="Consulta - Tabla1_2" description="Conexión a la consulta 'Tabla1_2' en el libro." type="5" refreshedVersion="0" background="1">
    <dbPr connection="Provider=Microsoft.Mashup.OleDb.1;Data Source=$Workbook$;Location=Tabla1_2;Extended Properties=&quot;&quot;" command="SELECT * FROM [Tabla1_2]"/>
  </connection>
</connections>
</file>

<file path=xl/sharedStrings.xml><?xml version="1.0" encoding="utf-8"?>
<sst xmlns="http://schemas.openxmlformats.org/spreadsheetml/2006/main" count="10373" uniqueCount="238">
  <si>
    <t>Prov</t>
  </si>
  <si>
    <t>Oficina PROP</t>
  </si>
  <si>
    <t>Organismo</t>
  </si>
  <si>
    <t>Servicio</t>
  </si>
  <si>
    <t>ATENCIÓN CIUDADANÍA</t>
  </si>
  <si>
    <t>OTROS TEMAS GENERALITAT</t>
  </si>
  <si>
    <t>TEMAS MUNICIPALES</t>
  </si>
  <si>
    <t>Con Cita Previa</t>
  </si>
  <si>
    <t>Sin Cita Previa</t>
  </si>
  <si>
    <t>IDTIPOSERVICIO</t>
  </si>
  <si>
    <t>IDCENTRO</t>
  </si>
  <si>
    <t>IdServicio</t>
  </si>
  <si>
    <t>DPTO.</t>
  </si>
  <si>
    <t>Departamento</t>
  </si>
  <si>
    <t>TOTAL</t>
  </si>
  <si>
    <t>ALICANTE: PROP CHURRUCA</t>
  </si>
  <si>
    <t>INFORMACION GENERALITAT</t>
  </si>
  <si>
    <t>GENERALITAT-ATENCION CIUDADANIA</t>
  </si>
  <si>
    <t/>
  </si>
  <si>
    <t>FIRMA ELECTRONICA</t>
  </si>
  <si>
    <t>REGISTRO</t>
  </si>
  <si>
    <t>CLAVE</t>
  </si>
  <si>
    <t>ATENCION TARDES CON REGISTRO</t>
  </si>
  <si>
    <t>TURISMO</t>
  </si>
  <si>
    <t>BENIDORM: PROP FOIETES</t>
  </si>
  <si>
    <t>DENIA: PROP DENIA</t>
  </si>
  <si>
    <t>ELX: PROP ELX</t>
  </si>
  <si>
    <t>ORIHUELA: PROP ORIHUELA</t>
  </si>
  <si>
    <t>AGRICULTURA Y PESCA-REGISTRO</t>
  </si>
  <si>
    <t>AGRICULTURA, GANADERIA, PESCA</t>
  </si>
  <si>
    <t>AGRICULTURA-SERVICIOS AGRICOLAS</t>
  </si>
  <si>
    <t>AGRICULTURA-SERVICIOS VETERINARIOS</t>
  </si>
  <si>
    <t>AGRICULTURA-MAQUINARIA AGRICOLA Y LICENCIAS</t>
  </si>
  <si>
    <t>REGISTRO CONCERTADO</t>
  </si>
  <si>
    <t>REGISTRO MUNICIPAL</t>
  </si>
  <si>
    <t>MUNICIPAL - SERVICIOS SOCIALES</t>
  </si>
  <si>
    <t>TORREVIEJA: PROP TORREVIEJA</t>
  </si>
  <si>
    <t>INFO Y REGISTRO AYTO</t>
  </si>
  <si>
    <t>CASTELLÓ: PROP CARACOLES</t>
  </si>
  <si>
    <t>CASTELLÓ: PROP HERMANOS BOU</t>
  </si>
  <si>
    <t>COMERCIO Y CONSUMO</t>
  </si>
  <si>
    <t>COMERCIO</t>
  </si>
  <si>
    <t>CONSUMO</t>
  </si>
  <si>
    <t>OBRAS PUBLICAS, URBANISMO Y VIVIENDA</t>
  </si>
  <si>
    <t>SEGORBE: PROP SEGORBE</t>
  </si>
  <si>
    <t>VILA-REAL: PROP VILA-REAL</t>
  </si>
  <si>
    <t>VINAROS: PROP VINAROS</t>
  </si>
  <si>
    <t>ATENCION TARDES SIN REGISTRO</t>
  </si>
  <si>
    <t>ALZIRA: PROP ALZIRA</t>
  </si>
  <si>
    <t>GANDIA: PROP SAFOR</t>
  </si>
  <si>
    <t>LLIRIA: PROP LLIRIA</t>
  </si>
  <si>
    <t>ONTINYENT: PROP ONTINYENT</t>
  </si>
  <si>
    <t>REQUENA: PROP REQUENA</t>
  </si>
  <si>
    <t>REENVIO A PUESTOS</t>
  </si>
  <si>
    <t>MUNICIPAL - ATENCION INICIAL</t>
  </si>
  <si>
    <t>SAGUNT: PROP PORT SAGUNT</t>
  </si>
  <si>
    <t>SAGUNT: PROP SAGUNT</t>
  </si>
  <si>
    <t>VALENCIA: PROP CIGUEÑA</t>
  </si>
  <si>
    <t>VALENCIA: PROP I</t>
  </si>
  <si>
    <t>VIVIENDA</t>
  </si>
  <si>
    <t>TRANSPORTES</t>
  </si>
  <si>
    <t>INDUSTRIA Y ENERGIA</t>
  </si>
  <si>
    <t>MEDIO AMBIENTE</t>
  </si>
  <si>
    <t>VALENCIA: PROP 9 D'OCTUBRE</t>
  </si>
  <si>
    <t>REGISTRO PARA OTRAS ADMINISTRACIONES</t>
  </si>
  <si>
    <t>JUSTICIA</t>
  </si>
  <si>
    <t>XATIVA: PROP XATIVA</t>
  </si>
  <si>
    <t>FEBRERO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</si>
  <si>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</si>
  <si>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</si>
  <si>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</si>
  <si>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</si>
  <si>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</si>
  <si>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</si>
  <si>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</si>
  <si>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</si>
  <si>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</si>
  <si>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</si>
  <si>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</si>
  <si>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ESTADÍSTICAS PRESENCIALES DE ATENCIONES REALIZADAS EN OFICINAS PROP</t>
    </r>
    <r>
      <rPr>
        <sz val="11"/>
        <color indexed="8"/>
        <rFont val="Calibri"/>
        <family val="2"/>
        <scheme val="minor"/>
      </rPr>
      <t xml:space="preserve"> </t>
    </r>
  </si>
  <si>
    <r>
      <t>AÑO 2022</t>
    </r>
    <r>
      <rPr>
        <sz val="11"/>
        <color indexed="8"/>
        <rFont val="Calibri"/>
        <family val="2"/>
        <scheme val="minor"/>
      </rPr>
      <t xml:space="preserve"> </t>
    </r>
  </si>
  <si>
    <t>Total ALICANTE: PROP CHURRUCA</t>
  </si>
  <si>
    <t>Total BENIDORM: PROP FOIETES</t>
  </si>
  <si>
    <t>Total DENIA: PROP DENIA</t>
  </si>
  <si>
    <t>Total ELX: PROP ELX</t>
  </si>
  <si>
    <t>Total ORIHUELA: PROP ORIHUELA</t>
  </si>
  <si>
    <t>Total TORREVIEJA: PROP TORREVIEJA</t>
  </si>
  <si>
    <t>Total CASTELLÓ: PROP CARACOLES</t>
  </si>
  <si>
    <t>Total CASTELLÓ: PROP HERMANOS BOU</t>
  </si>
  <si>
    <t>Total SEGORBE: PROP SEGORBE</t>
  </si>
  <si>
    <t>Total VILA-REAL: PROP VILA-REAL</t>
  </si>
  <si>
    <t>Total VINAROS: PROP VINAROS</t>
  </si>
  <si>
    <t>Total ALZIRA: PROP ALZIRA</t>
  </si>
  <si>
    <t>Total GANDIA: PROP SAFOR</t>
  </si>
  <si>
    <t>Total LLIRIA: PROP LLIRIA</t>
  </si>
  <si>
    <t>Total ONTINYENT: PROP ONTINYENT</t>
  </si>
  <si>
    <t>Total REQUENA: PROP REQUENA</t>
  </si>
  <si>
    <t>Total SAGUNT: PROP PORT SAGUNT</t>
  </si>
  <si>
    <t>Total SAGUNT: PROP SAGUNT</t>
  </si>
  <si>
    <t>Total VALENCIA: PROP CIGUEÑA</t>
  </si>
  <si>
    <t>Total VALENCIA: PROP I</t>
  </si>
  <si>
    <t>Total VALENCIA: PROP 9 D'OCTUBRE</t>
  </si>
  <si>
    <t>Total XATIVA: PROP XATIVA</t>
  </si>
  <si>
    <r>
      <t>Total GLOBAL OFICINAS PROP</t>
    </r>
    <r>
      <rPr>
        <sz val="14"/>
        <color rgb="FFC00000"/>
        <rFont val="Calibri"/>
        <family val="2"/>
        <scheme val="minor"/>
      </rPr>
      <t xml:space="preserve"> </t>
    </r>
  </si>
  <si>
    <t>Total PROVINCIA ALICANTE</t>
  </si>
  <si>
    <t>Total PROVINCIA CASTELLÓN</t>
  </si>
  <si>
    <t>Total PROVINCIA VALENCIA</t>
  </si>
  <si>
    <t>ATENCIÓN sin CITA PREVIA (TICKET VIRTUAL)</t>
  </si>
  <si>
    <t>REGISTRO (con CITA PREVIA)</t>
  </si>
  <si>
    <t>CLAVE-FIRMA-INFORMACION GENERAL (con CITA PREVIA)</t>
  </si>
  <si>
    <t>ATENCION TARDES CON REGISTRO (con CITA PREVIA)</t>
  </si>
  <si>
    <t>ATENCION EN LENGUA DE SIGNOS (con CITA PREVIA)</t>
  </si>
  <si>
    <t>TURISMO - REGISTRO DOCUMENTACION (con CITA PREVIA)</t>
  </si>
  <si>
    <t>MUNICIPAL - TRAMITACION (con CITA PREVIA)</t>
  </si>
  <si>
    <t>REGISTRO CONCERTADO (con CITA PREVIA)</t>
  </si>
  <si>
    <t>CLAVE-FIRMA-INFORMACION GENERAL-REGISTRO (con CITA PREVIA)</t>
  </si>
  <si>
    <t>AGRICULTURA Y PESCA-REGISTRO (con CITA PREVIA)</t>
  </si>
  <si>
    <t>AGRICULTURA-SERVICIOS AGRICOLAS (con CITA PREVIA)</t>
  </si>
  <si>
    <t>AGRICULTURA-SERVICIOS VETERINARIOS (con CITA PREVIA)</t>
  </si>
  <si>
    <t>AGRICULTURA-MAQUINARIA AGRICOLA Y LICENCIAS (con CITA PREVIA)</t>
  </si>
  <si>
    <t>INFORMACION GENERAL (con CITA PREVIA)</t>
  </si>
  <si>
    <t>CLAVE Y FIRMA ELECTRONICA (con CITA PREVIA)</t>
  </si>
  <si>
    <t>COMERCIO Y CONSUMO (con CITA PREVIA)</t>
  </si>
  <si>
    <t>AGENCIA ALQUILER (con CITA PREVIA)</t>
  </si>
  <si>
    <t>AGRICULTURA Y MEDIO AMBIENTE (con CITA PREVIA)</t>
  </si>
  <si>
    <t>ATENCION TARDES SIN REGISTRO (con CITA PREVIA)</t>
  </si>
  <si>
    <t>MUNICIPAL - PADRON (con CITA PREVIA)</t>
  </si>
  <si>
    <t>MUNICIPAL - CERTIFICADOS Y TASAS (con CITA PREVIA)</t>
  </si>
  <si>
    <t>REGISTRO UNICO (con CITA PREVIA)</t>
  </si>
  <si>
    <t>MUNICIPAL - PADRON+CATASTRO+URBANISMO (con CITA PREVIA)</t>
  </si>
  <si>
    <t>MUNICIPAL - RECIBOS+IMPUESTOS+REG MUNICIPAL (con CITA PREVIA)</t>
  </si>
  <si>
    <t>OMIC (con CITA PREVIA)</t>
  </si>
  <si>
    <t>VIVIENDA (con CITA PREVIA)</t>
  </si>
  <si>
    <t>TRANSPORTES (con CITA PREVIA)</t>
  </si>
  <si>
    <t>INDUSTRIA Y ENERGIA (con CITA PREVIA)</t>
  </si>
  <si>
    <t>LICENCIAS DE CAZA Y PESCA FLUVIAL PARTICULARES (con CITA PREVIA)</t>
  </si>
  <si>
    <t>LICENCIAS DE CAZA Y PESCA FLUVIAL - SOLO GESTORES (con CITA PREVIA)</t>
  </si>
  <si>
    <t>LICENCIAS PESCA MARITIMA (con CITA PREVIA)</t>
  </si>
  <si>
    <t>VIVIENDA - CONVOCATORIAS (con CITA PREVIA)</t>
  </si>
  <si>
    <t>AGRICULTURA-REGEPA (con CITA PREVIA)</t>
  </si>
  <si>
    <t>AGRICULTURA-SOLICITUD UNICA (con CITA PREVIA)</t>
  </si>
  <si>
    <t>REGISTRO PARA OTRAS ADMINISTRACIONES (con CITA PREVIA)</t>
  </si>
  <si>
    <t>REGISTRO GENERALITAT (con CITA PREVIA)</t>
  </si>
  <si>
    <t>ASISTENCIA JURIDICA GRATUITA (con CITA PREVIA)</t>
  </si>
  <si>
    <t>Subtotal ATENCIÓN CIUDADANÍA</t>
  </si>
  <si>
    <t>Subtotal OTROS TEMAS GENERALITAT</t>
  </si>
  <si>
    <t>Subtotal TEMAS MUNICIPALES</t>
  </si>
  <si>
    <t>SUBTOTALES POR ORGANISMO:</t>
  </si>
  <si>
    <t>TOTAL ATENDIDOS</t>
  </si>
  <si>
    <t>PORCENTAJE</t>
  </si>
  <si>
    <t>TOTAL GLOBAL</t>
  </si>
  <si>
    <t>SUBTOTALES POR TIPO DE ATENCIÓN:</t>
  </si>
  <si>
    <t>CON CITA PREVIA</t>
  </si>
  <si>
    <t>SIN CITA PREVIA</t>
  </si>
  <si>
    <t>ENERO 2022</t>
  </si>
  <si>
    <t>Personas Atendidas</t>
  </si>
  <si>
    <t>Tiempo Medio Atención</t>
  </si>
  <si>
    <t>Tiempo Medio Espera</t>
  </si>
  <si>
    <t>IDSERVICIO</t>
  </si>
  <si>
    <t>SUM_TA</t>
  </si>
  <si>
    <t>SUM_TE</t>
  </si>
  <si>
    <t>MES</t>
  </si>
  <si>
    <t>ATENCION TARDES (con CITA PREVIA)</t>
  </si>
  <si>
    <t>MUNICIPAL - PADRON+CATASTRO+URBANISMO+REG CONCERTAD (con CITA PREVIA)</t>
  </si>
  <si>
    <t>FEBRERO 2022</t>
  </si>
  <si>
    <r>
      <t>MARZO 2022</t>
    </r>
    <r>
      <rPr>
        <sz val="11"/>
        <color indexed="8"/>
        <rFont val="Calibri"/>
        <family val="2"/>
        <scheme val="minor"/>
      </rPr>
      <t xml:space="preserve"> </t>
    </r>
  </si>
  <si>
    <r>
      <t>ABRIL 2022</t>
    </r>
    <r>
      <rPr>
        <sz val="11"/>
        <color indexed="8"/>
        <rFont val="Calibri"/>
        <family val="2"/>
        <scheme val="minor"/>
      </rPr>
      <t xml:space="preserve"> </t>
    </r>
  </si>
  <si>
    <r>
      <t>MAYO 2022</t>
    </r>
    <r>
      <rPr>
        <sz val="11"/>
        <color indexed="8"/>
        <rFont val="Calibri"/>
        <family val="2"/>
        <scheme val="minor"/>
      </rPr>
      <t xml:space="preserve"> </t>
    </r>
  </si>
  <si>
    <t>BUYBONO</t>
  </si>
  <si>
    <t>AUTOPROP (con CITA PREVIA)</t>
  </si>
  <si>
    <t>MUNICIPAL - PLUSVALIA (con CITA PREVIA)</t>
  </si>
  <si>
    <t>ESTADÍSTICAS PRESENCIALES DE ATENCIONES REALIZADAS EN OFICINAS PROP</t>
  </si>
  <si>
    <r>
      <t>JUNIO 2022</t>
    </r>
    <r>
      <rPr>
        <sz val="11"/>
        <color indexed="8"/>
        <rFont val="Calibri"/>
        <family val="2"/>
        <scheme val="minor"/>
      </rPr>
      <t xml:space="preserve"> </t>
    </r>
  </si>
  <si>
    <t>ALICANTE: PROP TORRE PROVINCIAL</t>
  </si>
  <si>
    <t>IGUALDAD-REGISTRO</t>
  </si>
  <si>
    <t>BIENESTAR SOCIAL</t>
  </si>
  <si>
    <t>Total ALICANTE: PROP TORRE PROVINCIAL</t>
  </si>
  <si>
    <t>TURISMO-REGISTRO DOCUMENTACION</t>
  </si>
  <si>
    <t>AUTOPROP CP</t>
  </si>
  <si>
    <t>ATENCION EN LENGUA DE SIGNOS CP</t>
  </si>
  <si>
    <t>Total GLOBAL OFICINAS PROP</t>
  </si>
  <si>
    <r>
      <t>JULIO 2022</t>
    </r>
    <r>
      <rPr>
        <sz val="11"/>
        <color indexed="8"/>
        <rFont val="Calibri"/>
        <family val="2"/>
        <scheme val="minor"/>
      </rPr>
      <t xml:space="preserve"> </t>
    </r>
  </si>
  <si>
    <t>IGUALDAD-INFORMACIÓN</t>
  </si>
  <si>
    <t>IGUALDAD-REGISTRO (con CITA PREVIA)</t>
  </si>
  <si>
    <t>IGUALDAD-INFORMACION (con CITA PREVIA)</t>
  </si>
  <si>
    <t>IGUALDAD-TRABAJADORES SOCIALES (con CITA PREVIA)</t>
  </si>
  <si>
    <r>
      <t>AGOSTO 2022</t>
    </r>
    <r>
      <rPr>
        <sz val="11"/>
        <color indexed="8"/>
        <rFont val="Calibri"/>
        <family val="2"/>
        <scheme val="minor"/>
      </rPr>
      <t xml:space="preserve"> </t>
    </r>
  </si>
  <si>
    <t>SEPTIEMBRE 2022</t>
  </si>
  <si>
    <t>Total ATENCIÓN CIUDADANÍA</t>
  </si>
  <si>
    <t>Total OTROS TEMAS GENERALITAT</t>
  </si>
  <si>
    <t>Total TEMAS MUNICIPALES</t>
  </si>
  <si>
    <r>
      <t>NOVIEMBRE 2022</t>
    </r>
    <r>
      <rPr>
        <sz val="11"/>
        <color indexed="8"/>
        <rFont val="Calibri"/>
        <family val="2"/>
        <scheme val="minor"/>
      </rPr>
      <t xml:space="preserve"> </t>
    </r>
  </si>
  <si>
    <t>REGISTRO CP</t>
  </si>
  <si>
    <t>CLAVE-FIRMA-INFORMACION GENERAL CP</t>
  </si>
  <si>
    <t>ATENCION TARDES CON REGISTRO CP</t>
  </si>
  <si>
    <t>TICKET VIRTUAL</t>
  </si>
  <si>
    <t>TURISMO - REGISTRO DOCUMENTACION CP</t>
  </si>
  <si>
    <t>IGUALDAD-REGISTRO CP</t>
  </si>
  <si>
    <t>IGUALDAD-INFORMACION CP</t>
  </si>
  <si>
    <t>IGUALDAD-TRABAJADORES SOCIALES CP</t>
  </si>
  <si>
    <t>MUNICIPAL - TRAMITACION CP</t>
  </si>
  <si>
    <t>REGISTRO CONCERTADO CP</t>
  </si>
  <si>
    <t>ELDA: PROP ELDA</t>
  </si>
  <si>
    <t>MUNICIPAL - PADRON</t>
  </si>
  <si>
    <t>MUNICIPAL - RECOGIDA CERTIFICADOS</t>
  </si>
  <si>
    <t>Total ELDA: PROP ELDA</t>
  </si>
  <si>
    <t>CLAVE-FIRMA-INFORMACION GENERAL-REGISTRO CP</t>
  </si>
  <si>
    <t>AGRICULTURA Y PESCA-REGISTRO CP</t>
  </si>
  <si>
    <t>AGRICULTURA-SERVICIOS AGRICOLAS CP</t>
  </si>
  <si>
    <t>AGRICULTURA-SERVICIOS VETERINARIOS CP</t>
  </si>
  <si>
    <t>AGRICULTURA-MAQUINARIA AGRICOLA Y LICENCIAS CP</t>
  </si>
  <si>
    <t>INFORMACION GENERAL CP</t>
  </si>
  <si>
    <t>CLAVE Y FIRMA ELECTRONICA CP</t>
  </si>
  <si>
    <t>AGRICULTURA Y MEDIO AMBIENTE</t>
  </si>
  <si>
    <t>COMERCIO Y CONSUMO CP</t>
  </si>
  <si>
    <t>AGENCIA ALQUILER CP</t>
  </si>
  <si>
    <t>AGRICULTURA Y MEDIO AMBIENTE CP</t>
  </si>
  <si>
    <t>ATENCION TARDES SIN REGISTRO CP</t>
  </si>
  <si>
    <t>MUNICIPAL - PADRON CP</t>
  </si>
  <si>
    <t>MUNICIPAL - CERTIFICADOS Y TASAS CP</t>
  </si>
  <si>
    <t>REGISTRO UNICO CP</t>
  </si>
  <si>
    <t>MUNICIPAL - PLUSVALIA CP</t>
  </si>
  <si>
    <t>MUNICIPAL - PADRON+CATASTRO+URBANISMO CP</t>
  </si>
  <si>
    <t>MUNICIPAL - RECIBOS+IMPUESTOS+REG MUNICIPAL CP</t>
  </si>
  <si>
    <t>OMIC CP</t>
  </si>
  <si>
    <t>VIVIENDA CP</t>
  </si>
  <si>
    <t>TRANSPORTES CP</t>
  </si>
  <si>
    <t>INDUSTRIA Y ENERGIA CP</t>
  </si>
  <si>
    <t>LICENCIAS DE CAZA Y PESCA FLUVIAL PARTICULARES CP</t>
  </si>
  <si>
    <t>LICENCIAS DE CAZA Y PESCA FLUVIAL - SOLO GESTORES CP</t>
  </si>
  <si>
    <t>LICENCIAS PESCA MARITIMA CP</t>
  </si>
  <si>
    <t>VIVIENDA - CONVOCATORIAS CP</t>
  </si>
  <si>
    <t>AGRICULTURA-REGEPA CP</t>
  </si>
  <si>
    <t>AGRICULTURA-SOLICITUD UNICA CP</t>
  </si>
  <si>
    <t>REGISTRO PARA OTRAS ADMINISTRACIONES CP</t>
  </si>
  <si>
    <t>REGISTRO GENERALITAT CP</t>
  </si>
  <si>
    <t>ASISTENCIA JURIDICA GRATUITA CP</t>
  </si>
  <si>
    <t>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</si>
</sst>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5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7" tint="-0.499984740745262"/>
      <name val="Calibri"/>
      <family val="2"/>
      <scheme val="minor"/>
    </font>
    <font>
      <i/>
      <sz val="11"/>
      <color theme="7" tint="-0.499984740745262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2"/>
      <color rgb="FF4472C4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7" tint="-0.249977111117893"/>
      <name val="Calibri"/>
      <family val="2"/>
      <scheme val="minor"/>
    </font>
    <font>
      <i/>
      <sz val="11"/>
      <color theme="7" tint="-0.249977111117893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Dialog"/>
    </font>
  </fonts>
  <fills count="13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9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theme="9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9" tint="0.3999755851924192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9" tint="0.3999755851924192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auto="1"/>
      </left>
      <right style="thin">
        <color auto="1"/>
      </right>
      <top style="thin">
        <color theme="9" tint="0.3999755851924192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theme="9" tint="0.3999755851924192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theme="9" tint="0.3999755851924192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9" tint="0.39994506668294322"/>
      </right>
      <top style="thin">
        <color theme="9" tint="0.39997558519241921"/>
      </top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7558519241921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5" fillId="2" borderId="4" xfId="0" applyFont="1" applyFill="1" applyBorder="1"/>
    <xf numFmtId="0" fontId="14" fillId="0" borderId="3" xfId="0" applyFont="1" applyFill="1" applyBorder="1"/>
    <xf numFmtId="0" fontId="14" fillId="0" borderId="4" xfId="0" applyNumberFormat="1" applyFont="1" applyFill="1" applyBorder="1"/>
    <xf numFmtId="0" fontId="14" fillId="0" borderId="4" xfId="0" applyFont="1" applyFill="1" applyBorder="1"/>
    <xf numFmtId="0" fontId="14" fillId="0" borderId="1" xfId="0" applyFont="1" applyFill="1" applyBorder="1"/>
    <xf numFmtId="0" fontId="14" fillId="0" borderId="2" xfId="0" applyNumberFormat="1" applyFont="1" applyFill="1" applyBorder="1"/>
    <xf numFmtId="0" fontId="14" fillId="0" borderId="2" xfId="0" applyFont="1" applyFill="1" applyBorder="1"/>
    <xf numFmtId="0" fontId="18" fillId="0" borderId="0" xfId="0" applyFont="1"/>
    <xf numFmtId="0" fontId="14" fillId="0" borderId="0" xfId="0" applyFont="1" applyFill="1" applyBorder="1"/>
    <xf numFmtId="0" fontId="14" fillId="0" borderId="0" xfId="0" applyNumberFormat="1" applyFont="1" applyFill="1" applyBorder="1"/>
    <xf numFmtId="3" fontId="0" fillId="0" borderId="0" xfId="0" applyNumberFormat="1" applyAlignment="1">
      <alignment horizontal="right"/>
    </xf>
    <xf numFmtId="3" fontId="19" fillId="0" borderId="0" xfId="0" quotePrefix="1" applyNumberFormat="1" applyFont="1" applyAlignment="1">
      <alignment horizontal="right"/>
    </xf>
    <xf numFmtId="3" fontId="0" fillId="0" borderId="0" xfId="0" applyNumberFormat="1"/>
    <xf numFmtId="3" fontId="15" fillId="2" borderId="4" xfId="0" applyNumberFormat="1" applyFont="1" applyFill="1" applyBorder="1"/>
    <xf numFmtId="3" fontId="14" fillId="0" borderId="4" xfId="0" applyNumberFormat="1" applyFont="1" applyFill="1" applyBorder="1"/>
    <xf numFmtId="3" fontId="14" fillId="0" borderId="0" xfId="0" applyNumberFormat="1" applyFont="1" applyFill="1" applyBorder="1"/>
    <xf numFmtId="3" fontId="17" fillId="0" borderId="0" xfId="0" applyNumberFormat="1" applyFont="1" applyAlignment="1">
      <alignment horizontal="right"/>
    </xf>
    <xf numFmtId="0" fontId="15" fillId="4" borderId="3" xfId="0" applyFont="1" applyFill="1" applyBorder="1"/>
    <xf numFmtId="0" fontId="15" fillId="4" borderId="4" xfId="0" applyFont="1" applyFill="1" applyBorder="1"/>
    <xf numFmtId="3" fontId="15" fillId="4" borderId="4" xfId="0" applyNumberFormat="1" applyFont="1" applyFill="1" applyBorder="1" applyAlignment="1">
      <alignment horizontal="right"/>
    </xf>
    <xf numFmtId="3" fontId="15" fillId="4" borderId="5" xfId="0" applyNumberFormat="1" applyFont="1" applyFill="1" applyBorder="1" applyAlignment="1">
      <alignment horizontal="right"/>
    </xf>
    <xf numFmtId="0" fontId="14" fillId="0" borderId="7" xfId="0" applyFont="1" applyFill="1" applyBorder="1"/>
    <xf numFmtId="0" fontId="22" fillId="5" borderId="8" xfId="0" applyFont="1" applyFill="1" applyBorder="1"/>
    <xf numFmtId="3" fontId="24" fillId="3" borderId="6" xfId="0" applyNumberFormat="1" applyFont="1" applyFill="1" applyBorder="1" applyAlignment="1">
      <alignment horizontal="right"/>
    </xf>
    <xf numFmtId="3" fontId="22" fillId="5" borderId="6" xfId="0" applyNumberFormat="1" applyFont="1" applyFill="1" applyBorder="1" applyAlignment="1">
      <alignment horizontal="right"/>
    </xf>
    <xf numFmtId="0" fontId="22" fillId="5" borderId="11" xfId="0" applyFont="1" applyFill="1" applyBorder="1"/>
    <xf numFmtId="0" fontId="20" fillId="3" borderId="14" xfId="0" applyFont="1" applyFill="1" applyBorder="1"/>
    <xf numFmtId="3" fontId="20" fillId="3" borderId="16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3" fontId="26" fillId="6" borderId="17" xfId="0" applyNumberFormat="1" applyFont="1" applyFill="1" applyBorder="1" applyAlignment="1">
      <alignment horizontal="right"/>
    </xf>
    <xf numFmtId="3" fontId="26" fillId="7" borderId="17" xfId="0" applyNumberFormat="1" applyFont="1" applyFill="1" applyBorder="1" applyAlignment="1">
      <alignment horizontal="right"/>
    </xf>
    <xf numFmtId="3" fontId="14" fillId="0" borderId="18" xfId="0" applyNumberFormat="1" applyFont="1" applyFill="1" applyBorder="1" applyAlignment="1">
      <alignment horizontal="right"/>
    </xf>
    <xf numFmtId="3" fontId="26" fillId="8" borderId="17" xfId="0" applyNumberFormat="1" applyFont="1" applyFill="1" applyBorder="1" applyAlignment="1">
      <alignment horizontal="right"/>
    </xf>
    <xf numFmtId="3" fontId="14" fillId="0" borderId="19" xfId="0" applyNumberFormat="1" applyFont="1" applyFill="1" applyBorder="1" applyAlignment="1">
      <alignment horizontal="right"/>
    </xf>
    <xf numFmtId="0" fontId="25" fillId="0" borderId="13" xfId="0" applyNumberFormat="1" applyFont="1" applyFill="1" applyBorder="1"/>
    <xf numFmtId="0" fontId="27" fillId="0" borderId="0" xfId="0" applyFont="1"/>
    <xf numFmtId="0" fontId="28" fillId="9" borderId="10" xfId="0" applyFont="1" applyFill="1" applyBorder="1" applyAlignment="1">
      <alignment vertical="center"/>
    </xf>
    <xf numFmtId="0" fontId="28" fillId="9" borderId="21" xfId="0" applyFont="1" applyFill="1" applyBorder="1" applyAlignment="1">
      <alignment horizontal="right" vertical="center"/>
    </xf>
    <xf numFmtId="0" fontId="29" fillId="0" borderId="22" xfId="0" applyFont="1" applyBorder="1" applyAlignment="1">
      <alignment vertical="center"/>
    </xf>
    <xf numFmtId="3" fontId="29" fillId="0" borderId="23" xfId="0" applyNumberFormat="1" applyFont="1" applyBorder="1" applyAlignment="1">
      <alignment horizontal="right" vertical="center"/>
    </xf>
    <xf numFmtId="10" fontId="29" fillId="0" borderId="23" xfId="0" applyNumberFormat="1" applyFont="1" applyBorder="1" applyAlignment="1">
      <alignment horizontal="right" vertical="center"/>
    </xf>
    <xf numFmtId="3" fontId="14" fillId="0" borderId="24" xfId="0" applyNumberFormat="1" applyFont="1" applyFill="1" applyBorder="1" applyAlignment="1">
      <alignment horizontal="right"/>
    </xf>
    <xf numFmtId="3" fontId="26" fillId="6" borderId="24" xfId="0" applyNumberFormat="1" applyFont="1" applyFill="1" applyBorder="1" applyAlignment="1">
      <alignment horizontal="right"/>
    </xf>
    <xf numFmtId="3" fontId="26" fillId="7" borderId="24" xfId="0" applyNumberFormat="1" applyFont="1" applyFill="1" applyBorder="1" applyAlignment="1">
      <alignment horizontal="right"/>
    </xf>
    <xf numFmtId="3" fontId="24" fillId="3" borderId="8" xfId="0" applyNumberFormat="1" applyFont="1" applyFill="1" applyBorder="1" applyAlignment="1">
      <alignment horizontal="right"/>
    </xf>
    <xf numFmtId="3" fontId="14" fillId="0" borderId="25" xfId="0" applyNumberFormat="1" applyFont="1" applyFill="1" applyBorder="1" applyAlignment="1">
      <alignment horizontal="right"/>
    </xf>
    <xf numFmtId="3" fontId="22" fillId="5" borderId="8" xfId="0" applyNumberFormat="1" applyFont="1" applyFill="1" applyBorder="1" applyAlignment="1">
      <alignment horizontal="right"/>
    </xf>
    <xf numFmtId="3" fontId="14" fillId="0" borderId="26" xfId="0" applyNumberFormat="1" applyFont="1" applyFill="1" applyBorder="1" applyAlignment="1">
      <alignment horizontal="right"/>
    </xf>
    <xf numFmtId="3" fontId="16" fillId="0" borderId="28" xfId="0" applyNumberFormat="1" applyFont="1" applyFill="1" applyBorder="1" applyAlignment="1">
      <alignment horizontal="right"/>
    </xf>
    <xf numFmtId="3" fontId="25" fillId="6" borderId="28" xfId="0" applyNumberFormat="1" applyFont="1" applyFill="1" applyBorder="1" applyAlignment="1">
      <alignment horizontal="right"/>
    </xf>
    <xf numFmtId="3" fontId="25" fillId="7" borderId="28" xfId="0" applyNumberFormat="1" applyFont="1" applyFill="1" applyBorder="1" applyAlignment="1">
      <alignment horizontal="right"/>
    </xf>
    <xf numFmtId="3" fontId="24" fillId="3" borderId="29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/>
    </xf>
    <xf numFmtId="3" fontId="25" fillId="8" borderId="28" xfId="0" applyNumberFormat="1" applyFont="1" applyFill="1" applyBorder="1" applyAlignment="1">
      <alignment horizontal="right"/>
    </xf>
    <xf numFmtId="3" fontId="22" fillId="5" borderId="29" xfId="0" applyNumberFormat="1" applyFont="1" applyFill="1" applyBorder="1" applyAlignment="1">
      <alignment horizontal="right"/>
    </xf>
    <xf numFmtId="3" fontId="20" fillId="3" borderId="10" xfId="0" applyNumberFormat="1" applyFont="1" applyFill="1" applyBorder="1" applyAlignment="1">
      <alignment horizontal="right"/>
    </xf>
    <xf numFmtId="3" fontId="17" fillId="0" borderId="0" xfId="0" applyNumberFormat="1" applyFont="1"/>
    <xf numFmtId="0" fontId="17" fillId="0" borderId="0" xfId="0" applyFont="1"/>
    <xf numFmtId="0" fontId="19" fillId="0" borderId="0" xfId="0" quotePrefix="1" applyFont="1" applyAlignment="1">
      <alignment horizontal="right"/>
    </xf>
    <xf numFmtId="0" fontId="15" fillId="4" borderId="4" xfId="0" applyFont="1" applyFill="1" applyBorder="1" applyAlignment="1">
      <alignment horizontal="right"/>
    </xf>
    <xf numFmtId="0" fontId="15" fillId="2" borderId="5" xfId="0" applyFont="1" applyFill="1" applyBorder="1"/>
    <xf numFmtId="0" fontId="13" fillId="0" borderId="3" xfId="0" applyFont="1" applyBorder="1"/>
    <xf numFmtId="0" fontId="13" fillId="0" borderId="4" xfId="0" applyFont="1" applyBorder="1"/>
    <xf numFmtId="3" fontId="16" fillId="0" borderId="17" xfId="0" applyNumberFormat="1" applyFont="1" applyBorder="1"/>
    <xf numFmtId="46" fontId="16" fillId="0" borderId="17" xfId="0" applyNumberFormat="1" applyFont="1" applyBorder="1"/>
    <xf numFmtId="3" fontId="13" fillId="0" borderId="4" xfId="0" applyNumberFormat="1" applyFont="1" applyBorder="1"/>
    <xf numFmtId="0" fontId="13" fillId="0" borderId="5" xfId="0" applyFont="1" applyBorder="1"/>
    <xf numFmtId="46" fontId="30" fillId="10" borderId="4" xfId="0" applyNumberFormat="1" applyFont="1" applyFill="1" applyBorder="1"/>
    <xf numFmtId="0" fontId="31" fillId="10" borderId="4" xfId="0" applyFont="1" applyFill="1" applyBorder="1"/>
    <xf numFmtId="3" fontId="30" fillId="10" borderId="17" xfId="0" applyNumberFormat="1" applyFont="1" applyFill="1" applyBorder="1"/>
    <xf numFmtId="46" fontId="30" fillId="10" borderId="17" xfId="0" applyNumberFormat="1" applyFont="1" applyFill="1" applyBorder="1"/>
    <xf numFmtId="46" fontId="30" fillId="7" borderId="4" xfId="0" applyNumberFormat="1" applyFont="1" applyFill="1" applyBorder="1"/>
    <xf numFmtId="0" fontId="31" fillId="7" borderId="4" xfId="0" applyFont="1" applyFill="1" applyBorder="1"/>
    <xf numFmtId="3" fontId="30" fillId="7" borderId="17" xfId="0" applyNumberFormat="1" applyFont="1" applyFill="1" applyBorder="1"/>
    <xf numFmtId="46" fontId="30" fillId="7" borderId="17" xfId="0" applyNumberFormat="1" applyFont="1" applyFill="1" applyBorder="1"/>
    <xf numFmtId="46" fontId="24" fillId="3" borderId="8" xfId="0" applyNumberFormat="1" applyFont="1" applyFill="1" applyBorder="1"/>
    <xf numFmtId="0" fontId="32" fillId="3" borderId="9" xfId="0" applyFont="1" applyFill="1" applyBorder="1"/>
    <xf numFmtId="3" fontId="24" fillId="3" borderId="6" xfId="0" applyNumberFormat="1" applyFont="1" applyFill="1" applyBorder="1"/>
    <xf numFmtId="46" fontId="24" fillId="3" borderId="6" xfId="0" applyNumberFormat="1" applyFont="1" applyFill="1" applyBorder="1"/>
    <xf numFmtId="0" fontId="13" fillId="0" borderId="0" xfId="0" applyFont="1"/>
    <xf numFmtId="3" fontId="16" fillId="0" borderId="18" xfId="0" applyNumberFormat="1" applyFont="1" applyBorder="1"/>
    <xf numFmtId="46" fontId="16" fillId="0" borderId="18" xfId="0" applyNumberFormat="1" applyFont="1" applyBorder="1"/>
    <xf numFmtId="46" fontId="30" fillId="8" borderId="4" xfId="0" applyNumberFormat="1" applyFont="1" applyFill="1" applyBorder="1"/>
    <xf numFmtId="0" fontId="31" fillId="8" borderId="4" xfId="0" applyFont="1" applyFill="1" applyBorder="1"/>
    <xf numFmtId="3" fontId="30" fillId="8" borderId="17" xfId="0" applyNumberFormat="1" applyFont="1" applyFill="1" applyBorder="1"/>
    <xf numFmtId="46" fontId="30" fillId="8" borderId="17" xfId="0" applyNumberFormat="1" applyFont="1" applyFill="1" applyBorder="1"/>
    <xf numFmtId="46" fontId="0" fillId="0" borderId="0" xfId="0" applyNumberFormat="1"/>
    <xf numFmtId="0" fontId="23" fillId="5" borderId="9" xfId="0" applyFont="1" applyFill="1" applyBorder="1"/>
    <xf numFmtId="3" fontId="22" fillId="5" borderId="6" xfId="0" applyNumberFormat="1" applyFont="1" applyFill="1" applyBorder="1"/>
    <xf numFmtId="46" fontId="22" fillId="5" borderId="6" xfId="0" applyNumberFormat="1" applyFont="1" applyFill="1" applyBorder="1"/>
    <xf numFmtId="0" fontId="13" fillId="0" borderId="7" xfId="0" applyFont="1" applyBorder="1"/>
    <xf numFmtId="0" fontId="13" fillId="0" borderId="1" xfId="0" applyFont="1" applyBorder="1"/>
    <xf numFmtId="0" fontId="13" fillId="0" borderId="2" xfId="0" applyFont="1" applyBorder="1"/>
    <xf numFmtId="3" fontId="16" fillId="0" borderId="19" xfId="0" applyNumberFormat="1" applyFont="1" applyBorder="1"/>
    <xf numFmtId="0" fontId="13" fillId="0" borderId="31" xfId="0" applyFont="1" applyBorder="1"/>
    <xf numFmtId="3" fontId="13" fillId="0" borderId="0" xfId="0" applyNumberFormat="1" applyFont="1"/>
    <xf numFmtId="0" fontId="13" fillId="3" borderId="15" xfId="0" applyFont="1" applyFill="1" applyBorder="1"/>
    <xf numFmtId="3" fontId="20" fillId="3" borderId="16" xfId="0" applyNumberFormat="1" applyFont="1" applyFill="1" applyBorder="1"/>
    <xf numFmtId="46" fontId="20" fillId="3" borderId="16" xfId="0" applyNumberFormat="1" applyFont="1" applyFill="1" applyBorder="1"/>
    <xf numFmtId="3" fontId="15" fillId="4" borderId="13" xfId="0" applyNumberFormat="1" applyFont="1" applyFill="1" applyBorder="1" applyAlignment="1">
      <alignment horizontal="right"/>
    </xf>
    <xf numFmtId="0" fontId="15" fillId="4" borderId="13" xfId="0" applyFont="1" applyFill="1" applyBorder="1" applyAlignment="1">
      <alignment horizontal="right"/>
    </xf>
    <xf numFmtId="0" fontId="15" fillId="4" borderId="5" xfId="0" applyFont="1" applyFill="1" applyBorder="1"/>
    <xf numFmtId="0" fontId="25" fillId="10" borderId="4" xfId="0" applyFont="1" applyFill="1" applyBorder="1"/>
    <xf numFmtId="0" fontId="26" fillId="10" borderId="4" xfId="0" applyFont="1" applyFill="1" applyBorder="1"/>
    <xf numFmtId="3" fontId="25" fillId="10" borderId="17" xfId="0" applyNumberFormat="1" applyFont="1" applyFill="1" applyBorder="1"/>
    <xf numFmtId="46" fontId="25" fillId="10" borderId="17" xfId="0" applyNumberFormat="1" applyFont="1" applyFill="1" applyBorder="1"/>
    <xf numFmtId="0" fontId="25" fillId="7" borderId="4" xfId="0" applyFont="1" applyFill="1" applyBorder="1"/>
    <xf numFmtId="0" fontId="26" fillId="7" borderId="4" xfId="0" applyFont="1" applyFill="1" applyBorder="1"/>
    <xf numFmtId="3" fontId="25" fillId="7" borderId="17" xfId="0" applyNumberFormat="1" applyFont="1" applyFill="1" applyBorder="1"/>
    <xf numFmtId="46" fontId="25" fillId="7" borderId="17" xfId="0" applyNumberFormat="1" applyFont="1" applyFill="1" applyBorder="1"/>
    <xf numFmtId="0" fontId="24" fillId="3" borderId="8" xfId="0" applyFont="1" applyFill="1" applyBorder="1"/>
    <xf numFmtId="0" fontId="25" fillId="8" borderId="4" xfId="0" applyFont="1" applyFill="1" applyBorder="1"/>
    <xf numFmtId="0" fontId="26" fillId="8" borderId="4" xfId="0" applyFont="1" applyFill="1" applyBorder="1"/>
    <xf numFmtId="3" fontId="25" fillId="8" borderId="17" xfId="0" applyNumberFormat="1" applyFont="1" applyFill="1" applyBorder="1"/>
    <xf numFmtId="46" fontId="25" fillId="8" borderId="17" xfId="0" applyNumberFormat="1" applyFont="1" applyFill="1" applyBorder="1"/>
    <xf numFmtId="0" fontId="23" fillId="5" borderId="12" xfId="0" applyFont="1" applyFill="1" applyBorder="1"/>
    <xf numFmtId="3" fontId="22" fillId="5" borderId="13" xfId="0" applyNumberFormat="1" applyFont="1" applyFill="1" applyBorder="1"/>
    <xf numFmtId="46" fontId="22" fillId="5" borderId="13" xfId="0" applyNumberFormat="1" applyFont="1" applyFill="1" applyBorder="1"/>
    <xf numFmtId="46" fontId="20" fillId="3" borderId="32" xfId="0" applyNumberFormat="1" applyFont="1" applyFill="1" applyBorder="1"/>
    <xf numFmtId="0" fontId="15" fillId="11" borderId="3" xfId="0" applyFont="1" applyFill="1" applyBorder="1"/>
    <xf numFmtId="0" fontId="15" fillId="11" borderId="4" xfId="0" applyFont="1" applyFill="1" applyBorder="1"/>
    <xf numFmtId="3" fontId="15" fillId="11" borderId="4" xfId="0" applyNumberFormat="1" applyFont="1" applyFill="1" applyBorder="1" applyAlignment="1">
      <alignment horizontal="right"/>
    </xf>
    <xf numFmtId="0" fontId="15" fillId="11" borderId="4" xfId="0" applyFont="1" applyFill="1" applyBorder="1" applyAlignment="1">
      <alignment horizontal="right"/>
    </xf>
    <xf numFmtId="3" fontId="16" fillId="0" borderId="13" xfId="0" applyNumberFormat="1" applyFont="1" applyBorder="1"/>
    <xf numFmtId="46" fontId="16" fillId="0" borderId="13" xfId="0" applyNumberFormat="1" applyFont="1" applyBorder="1"/>
    <xf numFmtId="46" fontId="33" fillId="6" borderId="4" xfId="0" applyNumberFormat="1" applyFont="1" applyFill="1" applyBorder="1"/>
    <xf numFmtId="0" fontId="34" fillId="6" borderId="4" xfId="0" applyFont="1" applyFill="1" applyBorder="1"/>
    <xf numFmtId="3" fontId="33" fillId="6" borderId="17" xfId="0" applyNumberFormat="1" applyFont="1" applyFill="1" applyBorder="1"/>
    <xf numFmtId="46" fontId="33" fillId="6" borderId="17" xfId="0" applyNumberFormat="1" applyFont="1" applyFill="1" applyBorder="1"/>
    <xf numFmtId="46" fontId="33" fillId="7" borderId="4" xfId="0" applyNumberFormat="1" applyFont="1" applyFill="1" applyBorder="1"/>
    <xf numFmtId="0" fontId="34" fillId="7" borderId="4" xfId="0" applyFont="1" applyFill="1" applyBorder="1"/>
    <xf numFmtId="3" fontId="33" fillId="7" borderId="17" xfId="0" applyNumberFormat="1" applyFont="1" applyFill="1" applyBorder="1"/>
    <xf numFmtId="46" fontId="33" fillId="7" borderId="17" xfId="0" applyNumberFormat="1" applyFont="1" applyFill="1" applyBorder="1"/>
    <xf numFmtId="46" fontId="33" fillId="8" borderId="4" xfId="0" applyNumberFormat="1" applyFont="1" applyFill="1" applyBorder="1"/>
    <xf numFmtId="0" fontId="34" fillId="8" borderId="4" xfId="0" applyFont="1" applyFill="1" applyBorder="1"/>
    <xf numFmtId="3" fontId="33" fillId="8" borderId="17" xfId="0" applyNumberFormat="1" applyFont="1" applyFill="1" applyBorder="1"/>
    <xf numFmtId="46" fontId="33" fillId="8" borderId="17" xfId="0" applyNumberFormat="1" applyFont="1" applyFill="1" applyBorder="1"/>
    <xf numFmtId="46" fontId="22" fillId="5" borderId="8" xfId="0" applyNumberFormat="1" applyFont="1" applyFill="1" applyBorder="1"/>
    <xf numFmtId="3" fontId="33" fillId="6" borderId="20" xfId="0" applyNumberFormat="1" applyFont="1" applyFill="1" applyBorder="1"/>
    <xf numFmtId="46" fontId="33" fillId="6" borderId="20" xfId="0" applyNumberFormat="1" applyFont="1" applyFill="1" applyBorder="1"/>
    <xf numFmtId="3" fontId="22" fillId="5" borderId="33" xfId="0" applyNumberFormat="1" applyFont="1" applyFill="1" applyBorder="1"/>
    <xf numFmtId="46" fontId="22" fillId="5" borderId="33" xfId="0" applyNumberFormat="1" applyFont="1" applyFill="1" applyBorder="1"/>
    <xf numFmtId="46" fontId="33" fillId="8" borderId="0" xfId="0" applyNumberFormat="1" applyFont="1" applyFill="1"/>
    <xf numFmtId="0" fontId="34" fillId="8" borderId="0" xfId="0" applyFont="1" applyFill="1"/>
    <xf numFmtId="0" fontId="12" fillId="0" borderId="0" xfId="0" applyFont="1"/>
    <xf numFmtId="46" fontId="33" fillId="6" borderId="0" xfId="0" applyNumberFormat="1" applyFont="1" applyFill="1"/>
    <xf numFmtId="0" fontId="34" fillId="6" borderId="0" xfId="0" applyFont="1" applyFill="1"/>
    <xf numFmtId="3" fontId="33" fillId="6" borderId="18" xfId="0" applyNumberFormat="1" applyFont="1" applyFill="1" applyBorder="1"/>
    <xf numFmtId="46" fontId="33" fillId="6" borderId="18" xfId="0" applyNumberFormat="1" applyFont="1" applyFill="1" applyBorder="1"/>
    <xf numFmtId="46" fontId="33" fillId="7" borderId="0" xfId="0" applyNumberFormat="1" applyFont="1" applyFill="1"/>
    <xf numFmtId="0" fontId="34" fillId="7" borderId="0" xfId="0" applyFont="1" applyFill="1"/>
    <xf numFmtId="3" fontId="33" fillId="7" borderId="18" xfId="0" applyNumberFormat="1" applyFont="1" applyFill="1" applyBorder="1"/>
    <xf numFmtId="46" fontId="33" fillId="7" borderId="18" xfId="0" applyNumberFormat="1" applyFont="1" applyFill="1" applyBorder="1"/>
    <xf numFmtId="3" fontId="33" fillId="8" borderId="18" xfId="0" applyNumberFormat="1" applyFont="1" applyFill="1" applyBorder="1"/>
    <xf numFmtId="46" fontId="33" fillId="8" borderId="18" xfId="0" applyNumberFormat="1" applyFont="1" applyFill="1" applyBorder="1"/>
    <xf numFmtId="0" fontId="12" fillId="3" borderId="15" xfId="0" applyFont="1" applyFill="1" applyBorder="1"/>
    <xf numFmtId="0" fontId="11" fillId="0" borderId="0" xfId="0" applyFont="1"/>
    <xf numFmtId="0" fontId="33" fillId="6" borderId="0" xfId="0" applyFont="1" applyFill="1"/>
    <xf numFmtId="0" fontId="33" fillId="7" borderId="0" xfId="0" applyFont="1" applyFill="1"/>
    <xf numFmtId="0" fontId="33" fillId="8" borderId="0" xfId="0" applyFont="1" applyFill="1"/>
    <xf numFmtId="0" fontId="22" fillId="12" borderId="8" xfId="0" applyFont="1" applyFill="1" applyBorder="1"/>
    <xf numFmtId="0" fontId="23" fillId="12" borderId="9" xfId="0" applyFont="1" applyFill="1" applyBorder="1"/>
    <xf numFmtId="3" fontId="22" fillId="12" borderId="6" xfId="0" applyNumberFormat="1" applyFont="1" applyFill="1" applyBorder="1"/>
    <xf numFmtId="46" fontId="22" fillId="12" borderId="6" xfId="0" applyNumberFormat="1" applyFont="1" applyFill="1" applyBorder="1"/>
    <xf numFmtId="3" fontId="33" fillId="6" borderId="34" xfId="0" applyNumberFormat="1" applyFont="1" applyFill="1" applyBorder="1"/>
    <xf numFmtId="46" fontId="33" fillId="6" borderId="34" xfId="0" applyNumberFormat="1" applyFont="1" applyFill="1" applyBorder="1"/>
    <xf numFmtId="3" fontId="22" fillId="12" borderId="33" xfId="0" applyNumberFormat="1" applyFont="1" applyFill="1" applyBorder="1"/>
    <xf numFmtId="46" fontId="22" fillId="12" borderId="33" xfId="0" applyNumberFormat="1" applyFont="1" applyFill="1" applyBorder="1"/>
    <xf numFmtId="0" fontId="11" fillId="3" borderId="15" xfId="0" applyFont="1" applyFill="1" applyBorder="1"/>
    <xf numFmtId="0" fontId="35" fillId="0" borderId="13" xfId="0" applyNumberFormat="1" applyFont="1" applyFill="1" applyBorder="1"/>
    <xf numFmtId="3" fontId="35" fillId="0" borderId="13" xfId="0" applyNumberFormat="1" applyFont="1" applyFill="1" applyBorder="1" applyAlignment="1">
      <alignment horizontal="right"/>
    </xf>
    <xf numFmtId="3" fontId="35" fillId="0" borderId="11" xfId="0" applyNumberFormat="1" applyFont="1" applyFill="1" applyBorder="1" applyAlignment="1">
      <alignment horizontal="right"/>
    </xf>
    <xf numFmtId="3" fontId="35" fillId="0" borderId="27" xfId="0" applyNumberFormat="1" applyFont="1" applyFill="1" applyBorder="1" applyAlignment="1">
      <alignment horizontal="right"/>
    </xf>
    <xf numFmtId="0" fontId="10" fillId="0" borderId="4" xfId="0" applyNumberFormat="1" applyFont="1" applyFill="1" applyBorder="1"/>
    <xf numFmtId="3" fontId="36" fillId="0" borderId="4" xfId="0" applyNumberFormat="1" applyFont="1" applyFill="1" applyBorder="1" applyAlignment="1">
      <alignment horizontal="right"/>
    </xf>
    <xf numFmtId="3" fontId="36" fillId="0" borderId="5" xfId="0" applyNumberFormat="1" applyFont="1" applyFill="1" applyBorder="1" applyAlignment="1">
      <alignment horizontal="right"/>
    </xf>
    <xf numFmtId="0" fontId="9" fillId="0" borderId="4" xfId="0" applyNumberFormat="1" applyFont="1" applyFill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25" fillId="6" borderId="4" xfId="0" applyFont="1" applyFill="1" applyBorder="1"/>
    <xf numFmtId="0" fontId="26" fillId="6" borderId="4" xfId="0" applyFont="1" applyFill="1" applyBorder="1"/>
    <xf numFmtId="3" fontId="25" fillId="6" borderId="17" xfId="0" applyNumberFormat="1" applyFont="1" applyFill="1" applyBorder="1"/>
    <xf numFmtId="46" fontId="25" fillId="6" borderId="17" xfId="0" applyNumberFormat="1" applyFont="1" applyFill="1" applyBorder="1"/>
    <xf numFmtId="0" fontId="8" fillId="0" borderId="0" xfId="0" applyFont="1"/>
    <xf numFmtId="0" fontId="22" fillId="5" borderId="9" xfId="0" applyFont="1" applyFill="1" applyBorder="1"/>
    <xf numFmtId="0" fontId="8" fillId="0" borderId="7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31" xfId="0" applyFont="1" applyBorder="1"/>
    <xf numFmtId="0" fontId="8" fillId="3" borderId="15" xfId="0" applyFont="1" applyFill="1" applyBorder="1"/>
    <xf numFmtId="3" fontId="20" fillId="3" borderId="14" xfId="0" applyNumberFormat="1" applyFont="1" applyFill="1" applyBorder="1"/>
    <xf numFmtId="0" fontId="37" fillId="0" borderId="0" xfId="0" applyFont="1" applyAlignment="1">
      <alignment horizontal="right"/>
    </xf>
    <xf numFmtId="0" fontId="7" fillId="3" borderId="15" xfId="0" applyFont="1" applyFill="1" applyBorder="1"/>
    <xf numFmtId="0" fontId="24" fillId="3" borderId="4" xfId="0" applyFont="1" applyFill="1" applyBorder="1"/>
    <xf numFmtId="0" fontId="25" fillId="0" borderId="4" xfId="0" applyFont="1" applyFill="1" applyBorder="1"/>
    <xf numFmtId="0" fontId="26" fillId="0" borderId="4" xfId="0" applyFont="1" applyFill="1" applyBorder="1"/>
    <xf numFmtId="3" fontId="26" fillId="0" borderId="17" xfId="0" applyNumberFormat="1" applyFont="1" applyFill="1" applyBorder="1" applyAlignment="1">
      <alignment horizontal="right"/>
    </xf>
    <xf numFmtId="3" fontId="26" fillId="0" borderId="24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6" fillId="0" borderId="35" xfId="0" applyNumberFormat="1" applyFont="1" applyFill="1" applyBorder="1" applyAlignment="1">
      <alignment horizontal="right"/>
    </xf>
    <xf numFmtId="3" fontId="26" fillId="0" borderId="36" xfId="0" applyNumberFormat="1" applyFont="1" applyFill="1" applyBorder="1" applyAlignment="1">
      <alignment horizontal="right"/>
    </xf>
    <xf numFmtId="0" fontId="6" fillId="0" borderId="3" xfId="0" applyFont="1" applyBorder="1"/>
    <xf numFmtId="0" fontId="6" fillId="0" borderId="4" xfId="0" applyFont="1" applyBorder="1"/>
    <xf numFmtId="3" fontId="6" fillId="0" borderId="4" xfId="0" applyNumberFormat="1" applyFont="1" applyBorder="1"/>
    <xf numFmtId="0" fontId="6" fillId="0" borderId="5" xfId="0" applyFont="1" applyBorder="1"/>
    <xf numFmtId="0" fontId="33" fillId="6" borderId="4" xfId="0" applyFont="1" applyFill="1" applyBorder="1"/>
    <xf numFmtId="0" fontId="33" fillId="7" borderId="4" xfId="0" applyFont="1" applyFill="1" applyBorder="1"/>
    <xf numFmtId="0" fontId="6" fillId="0" borderId="0" xfId="0" applyFont="1"/>
    <xf numFmtId="0" fontId="33" fillId="8" borderId="4" xfId="0" applyFont="1" applyFill="1" applyBorder="1"/>
    <xf numFmtId="0" fontId="6" fillId="0" borderId="7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1" xfId="0" applyFont="1" applyBorder="1"/>
    <xf numFmtId="3" fontId="6" fillId="0" borderId="0" xfId="0" applyNumberFormat="1" applyFont="1"/>
    <xf numFmtId="0" fontId="6" fillId="3" borderId="15" xfId="0" applyFont="1" applyFill="1" applyBorder="1"/>
    <xf numFmtId="0" fontId="5" fillId="0" borderId="0" xfId="0" applyFont="1"/>
    <xf numFmtId="3" fontId="5" fillId="0" borderId="0" xfId="0" applyNumberFormat="1" applyFont="1"/>
    <xf numFmtId="0" fontId="5" fillId="3" borderId="15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/>
    <xf numFmtId="0" fontId="4" fillId="0" borderId="7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1" xfId="0" applyFont="1" applyBorder="1"/>
    <xf numFmtId="0" fontId="4" fillId="3" borderId="15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1" xfId="0" applyFont="1" applyBorder="1"/>
    <xf numFmtId="0" fontId="3" fillId="0" borderId="0" xfId="0" applyFont="1"/>
    <xf numFmtId="0" fontId="3" fillId="3" borderId="15" xfId="0" applyFont="1" applyFill="1" applyBorder="1"/>
    <xf numFmtId="0" fontId="3" fillId="0" borderId="7" xfId="0" applyFont="1" applyBorder="1"/>
    <xf numFmtId="0" fontId="2" fillId="0" borderId="4" xfId="0" applyNumberFormat="1" applyFont="1" applyFill="1" applyBorder="1"/>
    <xf numFmtId="0" fontId="1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2">
                    <a:lumMod val="50000"/>
                  </a:schemeClr>
                </a:solidFill>
              </a:rPr>
              <a:t>ESTADÍSTICAS PRESENCIALES DE ATENCIONES REALIZADAS EN OFICINAS PROP </a:t>
            </a:r>
          </a:p>
          <a:p>
            <a:pPr>
              <a:defRPr>
                <a:solidFill>
                  <a:schemeClr val="accent2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2">
                    <a:lumMod val="50000"/>
                  </a:schemeClr>
                </a:solidFill>
              </a:rPr>
              <a:t>Año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5">
                    <a:tint val="58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tint val="58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tint val="5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t" anchorCtr="0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Ellipse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Ref>
              <c:f>'GLOBAL 2022 POR MESES'!$E$306:$P$306</c:f>
              <c:numCache>
                <c:formatCode>#,##0</c:formatCode>
                <c:ptCount val="12"/>
                <c:pt idx="0">
                  <c:v>20204</c:v>
                </c:pt>
                <c:pt idx="1">
                  <c:v>24155</c:v>
                </c:pt>
                <c:pt idx="2">
                  <c:v>32734</c:v>
                </c:pt>
                <c:pt idx="3">
                  <c:v>24790</c:v>
                </c:pt>
                <c:pt idx="4">
                  <c:v>33348</c:v>
                </c:pt>
                <c:pt idx="5">
                  <c:v>33143</c:v>
                </c:pt>
                <c:pt idx="6">
                  <c:v>34714</c:v>
                </c:pt>
                <c:pt idx="7">
                  <c:v>27348</c:v>
                </c:pt>
                <c:pt idx="8">
                  <c:v>35639</c:v>
                </c:pt>
                <c:pt idx="9">
                  <c:v>35513</c:v>
                </c:pt>
                <c:pt idx="10">
                  <c:v>33957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3-4A18-BC18-88E5948A804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71269760"/>
        <c:axId val="971265496"/>
      </c:barChart>
      <c:catAx>
        <c:axId val="97126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1265496"/>
        <c:crosses val="autoZero"/>
        <c:auto val="1"/>
        <c:lblAlgn val="ctr"/>
        <c:lblOffset val="100"/>
        <c:noMultiLvlLbl val="0"/>
      </c:catAx>
      <c:valAx>
        <c:axId val="97126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126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6868102-9A9A-48F1-95FE-8822F80A654E}">
  <sheetPr/>
  <sheetViews>
    <sheetView zoomScale="109" workbookViewId="0" zoomToFit="1"/>
  </sheetViews>
  <pageMargins left="0.23622047244094488" right="0.23622047244094488" top="0.39370078740157483" bottom="0.39370078740157483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45436" cy="671993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3962C48-8C5D-46B3-9F0A-1FE414E3EE3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DC3D7-A82E-4CB2-A6C8-E0DD82C957A6}">
  <sheetPr>
    <pageSetUpPr fitToPage="1"/>
  </sheetPr>
  <dimension ref="A1:T288"/>
  <sheetViews>
    <sheetView zoomScaleNormal="100" workbookViewId="0">
      <selection activeCell="B279" sqref="B279"/>
    </sheetView>
  </sheetViews>
  <sheetFormatPr baseColWidth="10" defaultRowHeight="14.4" outlineLevelRow="4"/>
  <cols>
    <col min="1" max="1" width="7.33203125" bestFit="1" customWidth="1"/>
    <col min="2" max="2" width="33.44140625" bestFit="1" customWidth="1"/>
    <col min="3" max="3" width="26" bestFit="1" customWidth="1"/>
    <col min="4" max="4" width="52.33203125" bestFit="1" customWidth="1"/>
    <col min="5" max="5" width="20.88671875" style="57" bestFit="1" customWidth="1"/>
    <col min="6" max="6" width="25" style="58" bestFit="1" customWidth="1"/>
    <col min="7" max="7" width="22.6640625" style="58" bestFit="1" customWidth="1"/>
    <col min="8" max="8" width="24.88671875" hidden="1" customWidth="1"/>
    <col min="9" max="9" width="28.6640625" hidden="1" customWidth="1"/>
    <col min="10" max="10" width="22.33203125" hidden="1" customWidth="1"/>
    <col min="11" max="11" width="16.5546875" hidden="1" customWidth="1"/>
    <col min="12" max="12" width="15.88671875" hidden="1" customWidth="1"/>
    <col min="13" max="13" width="17.44140625" hidden="1" customWidth="1"/>
    <col min="14" max="14" width="12.33203125" hidden="1" customWidth="1"/>
    <col min="15" max="15" width="13.33203125" hidden="1" customWidth="1"/>
    <col min="16" max="16" width="8.6640625" hidden="1" customWidth="1"/>
    <col min="17" max="17" width="39.109375" hidden="1" customWidth="1"/>
    <col min="18" max="18" width="10.88671875" hidden="1" customWidth="1"/>
    <col min="19" max="19" width="10.5546875" hidden="1" customWidth="1"/>
    <col min="20" max="20" width="7.109375" hidden="1" customWidth="1"/>
  </cols>
  <sheetData>
    <row r="1" spans="1:20" ht="21">
      <c r="B1" s="8" t="s">
        <v>79</v>
      </c>
      <c r="G1" s="59" t="s">
        <v>191</v>
      </c>
    </row>
    <row r="2" spans="1:20" ht="21">
      <c r="B2" s="36" t="str">
        <f>IF(SUBTOTAL(103,A5:A276)=1,"1) DATOS GLOBALES",IF(SUBTOTAL(103,A5:A276)&lt;&gt;4,"NIVEL SERVICIO (CON SUBTOTALES POR ORGANISMO, OFICINA Y PROVINCIA)",IF(SUBTOTAL(103,B5:B276)=0,"2) POR PROVINCIA",IF(SUBTOTAL(103,C5:C276)=0,"3) POR OFICINA","4) POR ORGANISMO"))))</f>
        <v>3) POR OFICINA</v>
      </c>
    </row>
    <row r="4" spans="1:20">
      <c r="A4" s="18" t="s">
        <v>0</v>
      </c>
      <c r="B4" s="19" t="s">
        <v>1</v>
      </c>
      <c r="C4" s="19" t="s">
        <v>2</v>
      </c>
      <c r="D4" s="19" t="s">
        <v>3</v>
      </c>
      <c r="E4" s="20" t="s">
        <v>155</v>
      </c>
      <c r="F4" s="60" t="s">
        <v>156</v>
      </c>
      <c r="G4" s="60" t="s">
        <v>157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158</v>
      </c>
      <c r="P4" s="1" t="s">
        <v>12</v>
      </c>
      <c r="Q4" s="1" t="s">
        <v>13</v>
      </c>
      <c r="R4" s="1" t="s">
        <v>159</v>
      </c>
      <c r="S4" s="1" t="s">
        <v>160</v>
      </c>
      <c r="T4" s="61" t="s">
        <v>161</v>
      </c>
    </row>
    <row r="5" spans="1:20" hidden="1" outlineLevel="4">
      <c r="A5" s="229">
        <v>3</v>
      </c>
      <c r="B5" s="230" t="s">
        <v>15</v>
      </c>
      <c r="C5" s="230" t="s">
        <v>4</v>
      </c>
      <c r="D5" s="230" t="s">
        <v>16</v>
      </c>
      <c r="E5" s="64">
        <v>374</v>
      </c>
      <c r="F5" s="65">
        <f>R5/E5/86400</f>
        <v>7.6270981877599522E-3</v>
      </c>
      <c r="G5" s="65">
        <f>S5/E5/86400</f>
        <v>3.8516290354525646E-3</v>
      </c>
      <c r="H5" s="230">
        <f>IF(C5="ATENCIÓN CIUDADANÍA",E5,0)</f>
        <v>374</v>
      </c>
      <c r="I5" s="230">
        <f>IF(C5="OTROS TEMAS GENERALITAT",E5,0)</f>
        <v>0</v>
      </c>
      <c r="J5" s="230">
        <f>IF(C5="TEMAS MUNICIPALES",E5,0)</f>
        <v>0</v>
      </c>
      <c r="K5" s="230">
        <f>IF(M5=3,E5,0)</f>
        <v>0</v>
      </c>
      <c r="L5" s="230">
        <f>IF(M5&lt;&gt;3,E5,0)</f>
        <v>374</v>
      </c>
      <c r="M5" s="230">
        <v>1</v>
      </c>
      <c r="N5" s="230">
        <v>13</v>
      </c>
      <c r="O5" s="230">
        <v>17</v>
      </c>
      <c r="P5" s="230">
        <v>3</v>
      </c>
      <c r="Q5" s="230" t="s">
        <v>17</v>
      </c>
      <c r="R5" s="230">
        <v>246459</v>
      </c>
      <c r="S5" s="230">
        <v>124460</v>
      </c>
      <c r="T5" s="231">
        <v>11</v>
      </c>
    </row>
    <row r="6" spans="1:20" hidden="1" outlineLevel="4">
      <c r="A6" s="229">
        <v>3</v>
      </c>
      <c r="B6" s="230" t="s">
        <v>15</v>
      </c>
      <c r="C6" s="230" t="s">
        <v>4</v>
      </c>
      <c r="D6" s="230" t="s">
        <v>19</v>
      </c>
      <c r="E6" s="64">
        <v>148</v>
      </c>
      <c r="F6" s="65">
        <f t="shared" ref="F6:F69" si="0">R6/E6/86400</f>
        <v>7.2081456456456455E-3</v>
      </c>
      <c r="G6" s="65">
        <f t="shared" ref="G6:G88" si="1">S6/E6/86400</f>
        <v>8.4009009009009001E-3</v>
      </c>
      <c r="H6" s="230">
        <f t="shared" ref="H6:H88" si="2">IF(C6="ATENCIÓN CIUDADANÍA",E6,0)</f>
        <v>148</v>
      </c>
      <c r="I6" s="230">
        <f t="shared" ref="I6:I88" si="3">IF(C6="OTROS TEMAS GENERALITAT",E6,0)</f>
        <v>0</v>
      </c>
      <c r="J6" s="230">
        <f t="shared" ref="J6:J88" si="4">IF(C6="TEMAS MUNICIPALES",E6,0)</f>
        <v>0</v>
      </c>
      <c r="K6" s="230">
        <f t="shared" ref="K6:K88" si="5">IF(M6=3,E6,0)</f>
        <v>0</v>
      </c>
      <c r="L6" s="230">
        <f t="shared" ref="L6:L69" si="6">IF(M6&lt;&gt;3,E6,0)</f>
        <v>148</v>
      </c>
      <c r="M6" s="230">
        <v>1</v>
      </c>
      <c r="N6" s="230">
        <v>13</v>
      </c>
      <c r="O6" s="230">
        <v>18</v>
      </c>
      <c r="P6" s="230">
        <v>3</v>
      </c>
      <c r="Q6" s="230" t="s">
        <v>17</v>
      </c>
      <c r="R6" s="230">
        <v>92172</v>
      </c>
      <c r="S6" s="230">
        <v>107424</v>
      </c>
      <c r="T6" s="231">
        <v>11</v>
      </c>
    </row>
    <row r="7" spans="1:20" hidden="1" outlineLevel="4">
      <c r="A7" s="229">
        <v>3</v>
      </c>
      <c r="B7" s="230" t="s">
        <v>15</v>
      </c>
      <c r="C7" s="230" t="s">
        <v>4</v>
      </c>
      <c r="D7" s="230" t="s">
        <v>20</v>
      </c>
      <c r="E7" s="64">
        <v>384</v>
      </c>
      <c r="F7" s="65">
        <f t="shared" si="0"/>
        <v>9.0860701195987666E-3</v>
      </c>
      <c r="G7" s="65">
        <f t="shared" si="1"/>
        <v>1.050612461419753E-2</v>
      </c>
      <c r="H7" s="230">
        <f t="shared" si="2"/>
        <v>384</v>
      </c>
      <c r="I7" s="230">
        <f t="shared" si="3"/>
        <v>0</v>
      </c>
      <c r="J7" s="230">
        <f t="shared" si="4"/>
        <v>0</v>
      </c>
      <c r="K7" s="230">
        <f t="shared" si="5"/>
        <v>0</v>
      </c>
      <c r="L7" s="230">
        <f t="shared" si="6"/>
        <v>384</v>
      </c>
      <c r="M7" s="230">
        <v>1</v>
      </c>
      <c r="N7" s="230">
        <v>13</v>
      </c>
      <c r="O7" s="230">
        <v>19</v>
      </c>
      <c r="P7" s="230">
        <v>3</v>
      </c>
      <c r="Q7" s="230" t="s">
        <v>17</v>
      </c>
      <c r="R7" s="230">
        <v>301454</v>
      </c>
      <c r="S7" s="230">
        <v>348568</v>
      </c>
      <c r="T7" s="231">
        <v>11</v>
      </c>
    </row>
    <row r="8" spans="1:20" hidden="1" outlineLevel="4">
      <c r="A8" s="229">
        <v>3</v>
      </c>
      <c r="B8" s="230" t="s">
        <v>15</v>
      </c>
      <c r="C8" s="230" t="s">
        <v>4</v>
      </c>
      <c r="D8" s="230" t="s">
        <v>21</v>
      </c>
      <c r="E8" s="64">
        <v>10</v>
      </c>
      <c r="F8" s="65">
        <f t="shared" si="0"/>
        <v>4.4618055555555557E-3</v>
      </c>
      <c r="G8" s="65">
        <f t="shared" si="1"/>
        <v>1.492939814814815E-2</v>
      </c>
      <c r="H8" s="230">
        <f t="shared" si="2"/>
        <v>10</v>
      </c>
      <c r="I8" s="230">
        <f t="shared" si="3"/>
        <v>0</v>
      </c>
      <c r="J8" s="230">
        <f t="shared" si="4"/>
        <v>0</v>
      </c>
      <c r="K8" s="230">
        <f t="shared" si="5"/>
        <v>0</v>
      </c>
      <c r="L8" s="230">
        <f t="shared" si="6"/>
        <v>10</v>
      </c>
      <c r="M8" s="230">
        <v>1</v>
      </c>
      <c r="N8" s="230">
        <v>13</v>
      </c>
      <c r="O8" s="230">
        <v>20</v>
      </c>
      <c r="P8" s="230">
        <v>3</v>
      </c>
      <c r="Q8" s="230" t="s">
        <v>17</v>
      </c>
      <c r="R8" s="230">
        <v>3855</v>
      </c>
      <c r="S8" s="230">
        <v>12899</v>
      </c>
      <c r="T8" s="231">
        <v>11</v>
      </c>
    </row>
    <row r="9" spans="1:20" hidden="1" outlineLevel="4">
      <c r="A9" s="229">
        <v>3</v>
      </c>
      <c r="B9" s="230" t="s">
        <v>15</v>
      </c>
      <c r="C9" s="230" t="s">
        <v>4</v>
      </c>
      <c r="D9" s="230" t="s">
        <v>22</v>
      </c>
      <c r="E9" s="64">
        <v>19</v>
      </c>
      <c r="F9" s="65">
        <f t="shared" si="0"/>
        <v>9.445053606237817E-3</v>
      </c>
      <c r="G9" s="65">
        <f t="shared" si="1"/>
        <v>1.3913255360623782E-3</v>
      </c>
      <c r="H9" s="230">
        <f t="shared" si="2"/>
        <v>19</v>
      </c>
      <c r="I9" s="230">
        <f t="shared" si="3"/>
        <v>0</v>
      </c>
      <c r="J9" s="230">
        <f t="shared" si="4"/>
        <v>0</v>
      </c>
      <c r="K9" s="230">
        <f t="shared" si="5"/>
        <v>0</v>
      </c>
      <c r="L9" s="230">
        <f t="shared" si="6"/>
        <v>19</v>
      </c>
      <c r="M9" s="230">
        <v>1</v>
      </c>
      <c r="N9" s="230">
        <v>13</v>
      </c>
      <c r="O9" s="230">
        <v>21</v>
      </c>
      <c r="P9" s="230">
        <v>3</v>
      </c>
      <c r="Q9" s="230" t="s">
        <v>17</v>
      </c>
      <c r="R9" s="230">
        <v>15505</v>
      </c>
      <c r="S9" s="230">
        <v>2284</v>
      </c>
      <c r="T9" s="231">
        <v>11</v>
      </c>
    </row>
    <row r="10" spans="1:20" hidden="1" outlineLevel="4">
      <c r="A10" s="229">
        <v>3</v>
      </c>
      <c r="B10" s="230" t="s">
        <v>15</v>
      </c>
      <c r="C10" s="230" t="s">
        <v>4</v>
      </c>
      <c r="D10" s="230" t="s">
        <v>192</v>
      </c>
      <c r="E10" s="64">
        <v>334</v>
      </c>
      <c r="F10" s="65">
        <f t="shared" si="0"/>
        <v>8.8459885783987568E-3</v>
      </c>
      <c r="G10" s="65">
        <f t="shared" si="1"/>
        <v>4.8253146484808166E-3</v>
      </c>
      <c r="H10" s="230">
        <f t="shared" si="2"/>
        <v>334</v>
      </c>
      <c r="I10" s="230">
        <f t="shared" si="3"/>
        <v>0</v>
      </c>
      <c r="J10" s="230">
        <f t="shared" si="4"/>
        <v>0</v>
      </c>
      <c r="K10" s="230">
        <f t="shared" si="5"/>
        <v>334</v>
      </c>
      <c r="L10" s="230">
        <f t="shared" si="6"/>
        <v>0</v>
      </c>
      <c r="M10" s="230">
        <v>3</v>
      </c>
      <c r="N10" s="230">
        <v>13</v>
      </c>
      <c r="O10" s="230">
        <v>58</v>
      </c>
      <c r="P10" s="230">
        <v>3</v>
      </c>
      <c r="Q10" s="230" t="s">
        <v>17</v>
      </c>
      <c r="R10" s="230">
        <v>255274</v>
      </c>
      <c r="S10" s="230">
        <v>139247</v>
      </c>
      <c r="T10" s="231">
        <v>11</v>
      </c>
    </row>
    <row r="11" spans="1:20" hidden="1" outlineLevel="4">
      <c r="A11" s="229">
        <v>3</v>
      </c>
      <c r="B11" s="230" t="s">
        <v>15</v>
      </c>
      <c r="C11" s="230" t="s">
        <v>4</v>
      </c>
      <c r="D11" s="230" t="s">
        <v>178</v>
      </c>
      <c r="E11" s="64">
        <v>5</v>
      </c>
      <c r="F11" s="65">
        <f t="shared" si="0"/>
        <v>9.4837962962962957E-3</v>
      </c>
      <c r="G11" s="65">
        <f t="shared" si="1"/>
        <v>3.7037037037037037E-5</v>
      </c>
      <c r="H11" s="230">
        <f t="shared" si="2"/>
        <v>5</v>
      </c>
      <c r="I11" s="230">
        <f t="shared" si="3"/>
        <v>0</v>
      </c>
      <c r="J11" s="230">
        <f t="shared" si="4"/>
        <v>0</v>
      </c>
      <c r="K11" s="230">
        <f t="shared" si="5"/>
        <v>5</v>
      </c>
      <c r="L11" s="230">
        <f t="shared" si="6"/>
        <v>0</v>
      </c>
      <c r="M11" s="230">
        <v>3</v>
      </c>
      <c r="N11" s="230">
        <v>13</v>
      </c>
      <c r="O11" s="230">
        <v>94</v>
      </c>
      <c r="P11" s="230">
        <v>3</v>
      </c>
      <c r="Q11" s="230" t="s">
        <v>17</v>
      </c>
      <c r="R11" s="230">
        <v>4097</v>
      </c>
      <c r="S11" s="230">
        <v>16</v>
      </c>
      <c r="T11" s="231">
        <v>11</v>
      </c>
    </row>
    <row r="12" spans="1:20" hidden="1" outlineLevel="4">
      <c r="A12" s="229">
        <v>3</v>
      </c>
      <c r="B12" s="230" t="s">
        <v>15</v>
      </c>
      <c r="C12" s="230" t="s">
        <v>4</v>
      </c>
      <c r="D12" s="230" t="s">
        <v>193</v>
      </c>
      <c r="E12" s="64">
        <v>225</v>
      </c>
      <c r="F12" s="65">
        <f t="shared" si="0"/>
        <v>6.2520576131687242E-3</v>
      </c>
      <c r="G12" s="65">
        <f t="shared" si="1"/>
        <v>4.409722222222222E-3</v>
      </c>
      <c r="H12" s="230">
        <f t="shared" si="2"/>
        <v>225</v>
      </c>
      <c r="I12" s="230">
        <f t="shared" si="3"/>
        <v>0</v>
      </c>
      <c r="J12" s="230">
        <f t="shared" si="4"/>
        <v>0</v>
      </c>
      <c r="K12" s="230">
        <f t="shared" si="5"/>
        <v>225</v>
      </c>
      <c r="L12" s="230">
        <f t="shared" si="6"/>
        <v>0</v>
      </c>
      <c r="M12" s="230">
        <v>3</v>
      </c>
      <c r="N12" s="230">
        <v>13</v>
      </c>
      <c r="O12" s="230">
        <v>162</v>
      </c>
      <c r="P12" s="230">
        <v>3</v>
      </c>
      <c r="Q12" s="230" t="s">
        <v>17</v>
      </c>
      <c r="R12" s="230">
        <v>121540</v>
      </c>
      <c r="S12" s="230">
        <v>85725</v>
      </c>
      <c r="T12" s="231">
        <v>11</v>
      </c>
    </row>
    <row r="13" spans="1:20" hidden="1" outlineLevel="4">
      <c r="A13" s="229">
        <v>3</v>
      </c>
      <c r="B13" s="230" t="s">
        <v>15</v>
      </c>
      <c r="C13" s="230" t="s">
        <v>4</v>
      </c>
      <c r="D13" s="230" t="s">
        <v>194</v>
      </c>
      <c r="E13" s="64">
        <v>7</v>
      </c>
      <c r="F13" s="65">
        <f t="shared" si="0"/>
        <v>1.0514219576719577E-2</v>
      </c>
      <c r="G13" s="65">
        <f t="shared" si="1"/>
        <v>2.8902116402116404E-3</v>
      </c>
      <c r="H13" s="230">
        <f t="shared" si="2"/>
        <v>7</v>
      </c>
      <c r="I13" s="230">
        <f t="shared" si="3"/>
        <v>0</v>
      </c>
      <c r="J13" s="230">
        <f t="shared" si="4"/>
        <v>0</v>
      </c>
      <c r="K13" s="230">
        <f t="shared" si="5"/>
        <v>7</v>
      </c>
      <c r="L13" s="230">
        <f t="shared" si="6"/>
        <v>0</v>
      </c>
      <c r="M13" s="230">
        <v>3</v>
      </c>
      <c r="N13" s="230">
        <v>13</v>
      </c>
      <c r="O13" s="230">
        <v>207</v>
      </c>
      <c r="P13" s="230">
        <v>3</v>
      </c>
      <c r="Q13" s="230" t="s">
        <v>17</v>
      </c>
      <c r="R13" s="230">
        <v>6359</v>
      </c>
      <c r="S13" s="230">
        <v>1748</v>
      </c>
      <c r="T13" s="231">
        <v>11</v>
      </c>
    </row>
    <row r="14" spans="1:20" hidden="1" outlineLevel="4">
      <c r="A14" s="229">
        <v>3</v>
      </c>
      <c r="B14" s="230" t="s">
        <v>15</v>
      </c>
      <c r="C14" s="230" t="s">
        <v>4</v>
      </c>
      <c r="D14" s="230" t="s">
        <v>195</v>
      </c>
      <c r="E14" s="64">
        <v>167</v>
      </c>
      <c r="F14" s="65">
        <f t="shared" si="0"/>
        <v>5.4474384564204923E-3</v>
      </c>
      <c r="G14" s="65">
        <f t="shared" si="1"/>
        <v>2.0791749833666E-7</v>
      </c>
      <c r="H14" s="230">
        <f t="shared" si="2"/>
        <v>167</v>
      </c>
      <c r="I14" s="230">
        <f t="shared" si="3"/>
        <v>0</v>
      </c>
      <c r="J14" s="230">
        <f t="shared" si="4"/>
        <v>0</v>
      </c>
      <c r="K14" s="230">
        <f t="shared" si="5"/>
        <v>0</v>
      </c>
      <c r="L14" s="230">
        <f t="shared" si="6"/>
        <v>167</v>
      </c>
      <c r="M14" s="230">
        <v>8</v>
      </c>
      <c r="N14" s="230">
        <v>13</v>
      </c>
      <c r="O14" s="230">
        <v>217</v>
      </c>
      <c r="P14" s="230">
        <v>3</v>
      </c>
      <c r="Q14" s="230" t="s">
        <v>17</v>
      </c>
      <c r="R14" s="230">
        <v>78600</v>
      </c>
      <c r="S14" s="230">
        <v>3</v>
      </c>
      <c r="T14" s="231">
        <v>11</v>
      </c>
    </row>
    <row r="15" spans="1:20" hidden="1" outlineLevel="3">
      <c r="A15" s="229"/>
      <c r="B15" s="230"/>
      <c r="C15" s="207" t="s">
        <v>188</v>
      </c>
      <c r="D15" s="127"/>
      <c r="E15" s="128">
        <f>SUBTOTAL(9,E5:E14)</f>
        <v>1673</v>
      </c>
      <c r="F15" s="129"/>
      <c r="G15" s="129"/>
      <c r="H15" s="230">
        <f>SUBTOTAL(9,H5:H14)</f>
        <v>1673</v>
      </c>
      <c r="I15" s="230">
        <f>SUBTOTAL(9,I5:I14)</f>
        <v>0</v>
      </c>
      <c r="J15" s="230">
        <f>SUBTOTAL(9,J5:J14)</f>
        <v>0</v>
      </c>
      <c r="K15" s="230">
        <f>SUBTOTAL(9,K5:K14)</f>
        <v>571</v>
      </c>
      <c r="L15" s="230">
        <f>SUBTOTAL(9,L5:L14)</f>
        <v>1102</v>
      </c>
      <c r="M15" s="230"/>
      <c r="N15" s="230"/>
      <c r="O15" s="230"/>
      <c r="P15" s="230"/>
      <c r="Q15" s="230"/>
      <c r="R15" s="230"/>
      <c r="S15" s="230"/>
      <c r="T15" s="231"/>
    </row>
    <row r="16" spans="1:20" hidden="1" outlineLevel="4">
      <c r="A16" s="229">
        <v>3</v>
      </c>
      <c r="B16" s="230" t="s">
        <v>15</v>
      </c>
      <c r="C16" s="230" t="s">
        <v>5</v>
      </c>
      <c r="D16" s="230" t="s">
        <v>196</v>
      </c>
      <c r="E16" s="64">
        <v>4</v>
      </c>
      <c r="F16" s="65">
        <f t="shared" si="0"/>
        <v>1.2633101851851852E-2</v>
      </c>
      <c r="G16" s="65">
        <f t="shared" si="1"/>
        <v>6.3917824074074077E-3</v>
      </c>
      <c r="H16" s="230">
        <f t="shared" si="2"/>
        <v>0</v>
      </c>
      <c r="I16" s="230">
        <f t="shared" si="3"/>
        <v>4</v>
      </c>
      <c r="J16" s="230">
        <f t="shared" si="4"/>
        <v>0</v>
      </c>
      <c r="K16" s="230">
        <f t="shared" si="5"/>
        <v>4</v>
      </c>
      <c r="L16" s="230">
        <f t="shared" si="6"/>
        <v>0</v>
      </c>
      <c r="M16" s="230">
        <v>3</v>
      </c>
      <c r="N16" s="230">
        <v>13</v>
      </c>
      <c r="O16" s="230">
        <v>198</v>
      </c>
      <c r="P16" s="230">
        <v>14</v>
      </c>
      <c r="Q16" s="230" t="s">
        <v>23</v>
      </c>
      <c r="R16" s="230">
        <v>4366</v>
      </c>
      <c r="S16" s="230">
        <v>2209</v>
      </c>
      <c r="T16" s="231">
        <v>11</v>
      </c>
    </row>
    <row r="17" spans="1:20" hidden="1" outlineLevel="3">
      <c r="A17" s="229"/>
      <c r="B17" s="230"/>
      <c r="C17" s="208" t="s">
        <v>189</v>
      </c>
      <c r="D17" s="131"/>
      <c r="E17" s="132">
        <f>SUBTOTAL(9,E16:E16)</f>
        <v>4</v>
      </c>
      <c r="F17" s="133"/>
      <c r="G17" s="133"/>
      <c r="H17" s="230">
        <f>SUBTOTAL(9,H16:H16)</f>
        <v>0</v>
      </c>
      <c r="I17" s="230">
        <f>SUBTOTAL(9,I16:I16)</f>
        <v>4</v>
      </c>
      <c r="J17" s="230">
        <f>SUBTOTAL(9,J16:J16)</f>
        <v>0</v>
      </c>
      <c r="K17" s="230">
        <f>SUBTOTAL(9,K16:K16)</f>
        <v>4</v>
      </c>
      <c r="L17" s="230">
        <f>SUBTOTAL(9,L16:L16)</f>
        <v>0</v>
      </c>
      <c r="M17" s="230"/>
      <c r="N17" s="230"/>
      <c r="O17" s="230"/>
      <c r="P17" s="230"/>
      <c r="Q17" s="230"/>
      <c r="R17" s="230"/>
      <c r="S17" s="230"/>
      <c r="T17" s="231"/>
    </row>
    <row r="18" spans="1:20" ht="15.6" outlineLevel="2" collapsed="1">
      <c r="A18" s="229"/>
      <c r="B18" s="111" t="s">
        <v>81</v>
      </c>
      <c r="C18" s="77"/>
      <c r="D18" s="77"/>
      <c r="E18" s="78">
        <f>SUBTOTAL(9,E5:E16)</f>
        <v>1677</v>
      </c>
      <c r="F18" s="79">
        <v>7.7966676052916356E-3</v>
      </c>
      <c r="G18" s="79">
        <v>5.6909867156960175E-3</v>
      </c>
      <c r="H18" s="230">
        <f>SUBTOTAL(9,H5:H16)</f>
        <v>1673</v>
      </c>
      <c r="I18" s="230">
        <f>SUBTOTAL(9,I5:I16)</f>
        <v>4</v>
      </c>
      <c r="J18" s="230">
        <f>SUBTOTAL(9,J5:J16)</f>
        <v>0</v>
      </c>
      <c r="K18" s="230">
        <f>SUBTOTAL(9,K5:K16)</f>
        <v>575</v>
      </c>
      <c r="L18" s="230">
        <f>SUBTOTAL(9,L5:L16)</f>
        <v>1102</v>
      </c>
      <c r="M18" s="230"/>
      <c r="N18" s="230"/>
      <c r="O18" s="230"/>
      <c r="P18" s="230"/>
      <c r="Q18" s="230"/>
      <c r="R18" s="230"/>
      <c r="S18" s="230"/>
      <c r="T18" s="231"/>
    </row>
    <row r="19" spans="1:20" hidden="1" outlineLevel="4">
      <c r="A19" s="229">
        <v>3</v>
      </c>
      <c r="B19" s="230" t="s">
        <v>173</v>
      </c>
      <c r="C19" s="230" t="s">
        <v>4</v>
      </c>
      <c r="D19" s="230" t="s">
        <v>16</v>
      </c>
      <c r="E19" s="64">
        <v>238</v>
      </c>
      <c r="F19" s="65">
        <f t="shared" si="0"/>
        <v>4.0230606131341426E-3</v>
      </c>
      <c r="G19" s="65">
        <f t="shared" si="1"/>
        <v>9.1768304544039836E-3</v>
      </c>
      <c r="H19" s="230">
        <f t="shared" si="2"/>
        <v>238</v>
      </c>
      <c r="I19" s="230">
        <f t="shared" si="3"/>
        <v>0</v>
      </c>
      <c r="J19" s="230">
        <f t="shared" si="4"/>
        <v>0</v>
      </c>
      <c r="K19" s="230">
        <f t="shared" si="5"/>
        <v>0</v>
      </c>
      <c r="L19" s="230">
        <f t="shared" si="6"/>
        <v>238</v>
      </c>
      <c r="M19" s="230">
        <v>1</v>
      </c>
      <c r="N19" s="230">
        <v>12</v>
      </c>
      <c r="O19" s="230">
        <v>17</v>
      </c>
      <c r="P19" s="230">
        <v>3</v>
      </c>
      <c r="Q19" s="230" t="s">
        <v>17</v>
      </c>
      <c r="R19" s="230">
        <v>82727</v>
      </c>
      <c r="S19" s="230">
        <v>188705</v>
      </c>
      <c r="T19" s="231">
        <v>11</v>
      </c>
    </row>
    <row r="20" spans="1:20" hidden="1" outlineLevel="4">
      <c r="A20" s="229">
        <v>3</v>
      </c>
      <c r="B20" s="230" t="s">
        <v>173</v>
      </c>
      <c r="C20" s="230" t="s">
        <v>4</v>
      </c>
      <c r="D20" s="230" t="s">
        <v>19</v>
      </c>
      <c r="E20" s="64">
        <v>130</v>
      </c>
      <c r="F20" s="65">
        <f t="shared" si="0"/>
        <v>5.1931089743589738E-3</v>
      </c>
      <c r="G20" s="65">
        <f t="shared" si="1"/>
        <v>9.138799857549857E-3</v>
      </c>
      <c r="H20" s="230">
        <f t="shared" si="2"/>
        <v>130</v>
      </c>
      <c r="I20" s="230">
        <f t="shared" si="3"/>
        <v>0</v>
      </c>
      <c r="J20" s="230">
        <f t="shared" si="4"/>
        <v>0</v>
      </c>
      <c r="K20" s="230">
        <f t="shared" si="5"/>
        <v>0</v>
      </c>
      <c r="L20" s="230">
        <f t="shared" si="6"/>
        <v>130</v>
      </c>
      <c r="M20" s="230">
        <v>1</v>
      </c>
      <c r="N20" s="230">
        <v>12</v>
      </c>
      <c r="O20" s="230">
        <v>18</v>
      </c>
      <c r="P20" s="230">
        <v>3</v>
      </c>
      <c r="Q20" s="230" t="s">
        <v>17</v>
      </c>
      <c r="R20" s="230">
        <v>58329</v>
      </c>
      <c r="S20" s="230">
        <v>102647</v>
      </c>
      <c r="T20" s="231">
        <v>11</v>
      </c>
    </row>
    <row r="21" spans="1:20" hidden="1" outlineLevel="4">
      <c r="A21" s="229">
        <v>3</v>
      </c>
      <c r="B21" s="230" t="s">
        <v>173</v>
      </c>
      <c r="C21" s="230" t="s">
        <v>4</v>
      </c>
      <c r="D21" s="230" t="s">
        <v>20</v>
      </c>
      <c r="E21" s="64">
        <v>435</v>
      </c>
      <c r="F21" s="65">
        <f t="shared" si="0"/>
        <v>5.9940666240953597E-3</v>
      </c>
      <c r="G21" s="65">
        <f t="shared" si="1"/>
        <v>1.0040283099191145E-2</v>
      </c>
      <c r="H21" s="230">
        <f t="shared" si="2"/>
        <v>435</v>
      </c>
      <c r="I21" s="230">
        <f t="shared" si="3"/>
        <v>0</v>
      </c>
      <c r="J21" s="230">
        <f t="shared" si="4"/>
        <v>0</v>
      </c>
      <c r="K21" s="230">
        <f t="shared" si="5"/>
        <v>0</v>
      </c>
      <c r="L21" s="230">
        <f t="shared" si="6"/>
        <v>435</v>
      </c>
      <c r="M21" s="230">
        <v>1</v>
      </c>
      <c r="N21" s="230">
        <v>12</v>
      </c>
      <c r="O21" s="230">
        <v>19</v>
      </c>
      <c r="P21" s="230">
        <v>3</v>
      </c>
      <c r="Q21" s="230" t="s">
        <v>17</v>
      </c>
      <c r="R21" s="230">
        <v>225281</v>
      </c>
      <c r="S21" s="230">
        <v>377354</v>
      </c>
      <c r="T21" s="231">
        <v>11</v>
      </c>
    </row>
    <row r="22" spans="1:20" hidden="1" outlineLevel="4">
      <c r="A22" s="229">
        <v>3</v>
      </c>
      <c r="B22" s="230" t="s">
        <v>173</v>
      </c>
      <c r="C22" s="230" t="s">
        <v>4</v>
      </c>
      <c r="D22" s="230" t="s">
        <v>21</v>
      </c>
      <c r="E22" s="64">
        <v>24</v>
      </c>
      <c r="F22" s="65">
        <f t="shared" si="0"/>
        <v>3.3164544753086422E-3</v>
      </c>
      <c r="G22" s="65">
        <f t="shared" si="1"/>
        <v>1.5405574845679013E-2</v>
      </c>
      <c r="H22" s="230">
        <f t="shared" si="2"/>
        <v>24</v>
      </c>
      <c r="I22" s="230">
        <f t="shared" si="3"/>
        <v>0</v>
      </c>
      <c r="J22" s="230">
        <f t="shared" si="4"/>
        <v>0</v>
      </c>
      <c r="K22" s="230">
        <f t="shared" si="5"/>
        <v>0</v>
      </c>
      <c r="L22" s="230">
        <f t="shared" si="6"/>
        <v>24</v>
      </c>
      <c r="M22" s="230">
        <v>1</v>
      </c>
      <c r="N22" s="230">
        <v>12</v>
      </c>
      <c r="O22" s="230">
        <v>20</v>
      </c>
      <c r="P22" s="230">
        <v>3</v>
      </c>
      <c r="Q22" s="230" t="s">
        <v>17</v>
      </c>
      <c r="R22" s="230">
        <v>6877</v>
      </c>
      <c r="S22" s="230">
        <v>31945</v>
      </c>
      <c r="T22" s="231">
        <v>11</v>
      </c>
    </row>
    <row r="23" spans="1:20" hidden="1" outlineLevel="4">
      <c r="A23" s="229">
        <v>3</v>
      </c>
      <c r="B23" s="230" t="s">
        <v>173</v>
      </c>
      <c r="C23" s="230" t="s">
        <v>4</v>
      </c>
      <c r="D23" s="230" t="s">
        <v>193</v>
      </c>
      <c r="E23" s="64">
        <v>1</v>
      </c>
      <c r="F23" s="65">
        <f t="shared" si="0"/>
        <v>1.0069444444444444E-3</v>
      </c>
      <c r="G23" s="65">
        <f t="shared" si="1"/>
        <v>3.1354166666666669E-2</v>
      </c>
      <c r="H23" s="230">
        <f t="shared" si="2"/>
        <v>1</v>
      </c>
      <c r="I23" s="230">
        <f t="shared" si="3"/>
        <v>0</v>
      </c>
      <c r="J23" s="230">
        <f t="shared" si="4"/>
        <v>0</v>
      </c>
      <c r="K23" s="230">
        <f t="shared" si="5"/>
        <v>1</v>
      </c>
      <c r="L23" s="230">
        <f t="shared" si="6"/>
        <v>0</v>
      </c>
      <c r="M23" s="230">
        <v>3</v>
      </c>
      <c r="N23" s="230">
        <v>12</v>
      </c>
      <c r="O23" s="230">
        <v>162</v>
      </c>
      <c r="P23" s="230">
        <v>3</v>
      </c>
      <c r="Q23" s="230" t="s">
        <v>17</v>
      </c>
      <c r="R23" s="230">
        <v>87</v>
      </c>
      <c r="S23" s="230">
        <v>2709</v>
      </c>
      <c r="T23" s="231">
        <v>11</v>
      </c>
    </row>
    <row r="24" spans="1:20" hidden="1" outlineLevel="3">
      <c r="A24" s="229"/>
      <c r="B24" s="230"/>
      <c r="C24" s="207" t="s">
        <v>188</v>
      </c>
      <c r="D24" s="127"/>
      <c r="E24" s="128">
        <f>SUBTOTAL(9,E19:E23)</f>
        <v>828</v>
      </c>
      <c r="F24" s="129"/>
      <c r="G24" s="129"/>
      <c r="H24" s="230">
        <f>SUBTOTAL(9,H19:H23)</f>
        <v>828</v>
      </c>
      <c r="I24" s="230">
        <f>SUBTOTAL(9,I19:I23)</f>
        <v>0</v>
      </c>
      <c r="J24" s="230">
        <f>SUBTOTAL(9,J19:J23)</f>
        <v>0</v>
      </c>
      <c r="K24" s="230">
        <f>SUBTOTAL(9,K19:K23)</f>
        <v>1</v>
      </c>
      <c r="L24" s="230">
        <f>SUBTOTAL(9,L19:L23)</f>
        <v>827</v>
      </c>
      <c r="M24" s="230"/>
      <c r="N24" s="230"/>
      <c r="O24" s="230"/>
      <c r="P24" s="230"/>
      <c r="Q24" s="230"/>
      <c r="R24" s="230"/>
      <c r="S24" s="230"/>
      <c r="T24" s="231"/>
    </row>
    <row r="25" spans="1:20" hidden="1" outlineLevel="4">
      <c r="A25" s="229">
        <v>3</v>
      </c>
      <c r="B25" s="230" t="s">
        <v>173</v>
      </c>
      <c r="C25" s="230" t="s">
        <v>5</v>
      </c>
      <c r="D25" s="230" t="s">
        <v>182</v>
      </c>
      <c r="E25" s="64">
        <v>244</v>
      </c>
      <c r="F25" s="65">
        <f t="shared" si="0"/>
        <v>1.0904864905889496E-2</v>
      </c>
      <c r="G25" s="65">
        <f t="shared" si="1"/>
        <v>4.7656961520947179E-2</v>
      </c>
      <c r="H25" s="230">
        <f t="shared" si="2"/>
        <v>0</v>
      </c>
      <c r="I25" s="230">
        <f t="shared" si="3"/>
        <v>244</v>
      </c>
      <c r="J25" s="230">
        <f t="shared" si="4"/>
        <v>0</v>
      </c>
      <c r="K25" s="230">
        <f t="shared" si="5"/>
        <v>0</v>
      </c>
      <c r="L25" s="230">
        <f t="shared" si="6"/>
        <v>244</v>
      </c>
      <c r="M25" s="230">
        <v>1</v>
      </c>
      <c r="N25" s="230">
        <v>12</v>
      </c>
      <c r="O25" s="230">
        <v>34</v>
      </c>
      <c r="P25" s="230">
        <v>4</v>
      </c>
      <c r="Q25" s="230" t="s">
        <v>175</v>
      </c>
      <c r="R25" s="230">
        <v>229892</v>
      </c>
      <c r="S25" s="230">
        <v>1004685</v>
      </c>
      <c r="T25" s="231">
        <v>11</v>
      </c>
    </row>
    <row r="26" spans="1:20" hidden="1" outlineLevel="4">
      <c r="A26" s="229">
        <v>3</v>
      </c>
      <c r="B26" s="230" t="s">
        <v>173</v>
      </c>
      <c r="C26" s="230" t="s">
        <v>5</v>
      </c>
      <c r="D26" s="230" t="s">
        <v>197</v>
      </c>
      <c r="E26" s="64">
        <v>303</v>
      </c>
      <c r="F26" s="65">
        <f t="shared" si="0"/>
        <v>1.2707607566312186E-2</v>
      </c>
      <c r="G26" s="65">
        <f t="shared" si="1"/>
        <v>3.6718845495660678E-3</v>
      </c>
      <c r="H26" s="230">
        <f t="shared" si="2"/>
        <v>0</v>
      </c>
      <c r="I26" s="230">
        <f t="shared" si="3"/>
        <v>303</v>
      </c>
      <c r="J26" s="230">
        <f t="shared" si="4"/>
        <v>0</v>
      </c>
      <c r="K26" s="230">
        <f t="shared" si="5"/>
        <v>303</v>
      </c>
      <c r="L26" s="230">
        <f t="shared" si="6"/>
        <v>0</v>
      </c>
      <c r="M26" s="230">
        <v>3</v>
      </c>
      <c r="N26" s="230">
        <v>12</v>
      </c>
      <c r="O26" s="230">
        <v>234</v>
      </c>
      <c r="P26" s="230">
        <v>4</v>
      </c>
      <c r="Q26" s="230" t="s">
        <v>175</v>
      </c>
      <c r="R26" s="230">
        <v>332675</v>
      </c>
      <c r="S26" s="230">
        <v>96127</v>
      </c>
      <c r="T26" s="231">
        <v>11</v>
      </c>
    </row>
    <row r="27" spans="1:20" hidden="1" outlineLevel="4">
      <c r="A27" s="229">
        <v>3</v>
      </c>
      <c r="B27" s="230" t="s">
        <v>173</v>
      </c>
      <c r="C27" s="230" t="s">
        <v>5</v>
      </c>
      <c r="D27" s="230" t="s">
        <v>174</v>
      </c>
      <c r="E27" s="64">
        <v>443</v>
      </c>
      <c r="F27" s="65">
        <f t="shared" si="0"/>
        <v>1.3739052963799013E-2</v>
      </c>
      <c r="G27" s="65">
        <f t="shared" si="1"/>
        <v>4.1634452595936795E-2</v>
      </c>
      <c r="H27" s="230">
        <f t="shared" si="2"/>
        <v>0</v>
      </c>
      <c r="I27" s="230">
        <f t="shared" si="3"/>
        <v>443</v>
      </c>
      <c r="J27" s="230">
        <f t="shared" si="4"/>
        <v>0</v>
      </c>
      <c r="K27" s="230">
        <f t="shared" si="5"/>
        <v>0</v>
      </c>
      <c r="L27" s="230">
        <f t="shared" si="6"/>
        <v>443</v>
      </c>
      <c r="M27" s="230">
        <v>1</v>
      </c>
      <c r="N27" s="230">
        <v>12</v>
      </c>
      <c r="O27" s="230">
        <v>235</v>
      </c>
      <c r="P27" s="230">
        <v>4</v>
      </c>
      <c r="Q27" s="230" t="s">
        <v>175</v>
      </c>
      <c r="R27" s="230">
        <v>525865</v>
      </c>
      <c r="S27" s="230">
        <v>1593567</v>
      </c>
      <c r="T27" s="231">
        <v>11</v>
      </c>
    </row>
    <row r="28" spans="1:20" hidden="1" outlineLevel="4">
      <c r="A28" s="229">
        <v>3</v>
      </c>
      <c r="B28" s="230" t="s">
        <v>173</v>
      </c>
      <c r="C28" s="230" t="s">
        <v>5</v>
      </c>
      <c r="D28" s="230" t="s">
        <v>198</v>
      </c>
      <c r="E28" s="64">
        <v>56</v>
      </c>
      <c r="F28" s="65">
        <f t="shared" si="0"/>
        <v>1.0391038359788361E-2</v>
      </c>
      <c r="G28" s="65">
        <f t="shared" si="1"/>
        <v>7.5849454365079358E-3</v>
      </c>
      <c r="H28" s="230">
        <f t="shared" si="2"/>
        <v>0</v>
      </c>
      <c r="I28" s="230">
        <f t="shared" si="3"/>
        <v>56</v>
      </c>
      <c r="J28" s="230">
        <f t="shared" si="4"/>
        <v>0</v>
      </c>
      <c r="K28" s="230">
        <f t="shared" si="5"/>
        <v>56</v>
      </c>
      <c r="L28" s="230">
        <f t="shared" si="6"/>
        <v>0</v>
      </c>
      <c r="M28" s="230">
        <v>3</v>
      </c>
      <c r="N28" s="230">
        <v>12</v>
      </c>
      <c r="O28" s="230">
        <v>237</v>
      </c>
      <c r="P28" s="230">
        <v>4</v>
      </c>
      <c r="Q28" s="230" t="s">
        <v>175</v>
      </c>
      <c r="R28" s="230">
        <v>50276</v>
      </c>
      <c r="S28" s="230">
        <v>36699</v>
      </c>
      <c r="T28" s="231">
        <v>11</v>
      </c>
    </row>
    <row r="29" spans="1:20" hidden="1" outlineLevel="4">
      <c r="A29" s="229">
        <v>3</v>
      </c>
      <c r="B29" s="230" t="s">
        <v>173</v>
      </c>
      <c r="C29" s="230" t="s">
        <v>5</v>
      </c>
      <c r="D29" s="230" t="s">
        <v>199</v>
      </c>
      <c r="E29" s="64">
        <v>57</v>
      </c>
      <c r="F29" s="65">
        <f t="shared" si="0"/>
        <v>4.553565627030539E-2</v>
      </c>
      <c r="G29" s="65">
        <f t="shared" si="1"/>
        <v>1.0080003248862898E-2</v>
      </c>
      <c r="H29" s="230">
        <f t="shared" si="2"/>
        <v>0</v>
      </c>
      <c r="I29" s="230">
        <f t="shared" si="3"/>
        <v>57</v>
      </c>
      <c r="J29" s="230">
        <f t="shared" si="4"/>
        <v>0</v>
      </c>
      <c r="K29" s="230">
        <f t="shared" si="5"/>
        <v>57</v>
      </c>
      <c r="L29" s="230">
        <f t="shared" si="6"/>
        <v>0</v>
      </c>
      <c r="M29" s="230">
        <v>3</v>
      </c>
      <c r="N29" s="230">
        <v>12</v>
      </c>
      <c r="O29" s="230">
        <v>238</v>
      </c>
      <c r="P29" s="230">
        <v>4</v>
      </c>
      <c r="Q29" s="230" t="s">
        <v>175</v>
      </c>
      <c r="R29" s="230">
        <v>224254</v>
      </c>
      <c r="S29" s="230">
        <v>49642</v>
      </c>
      <c r="T29" s="231">
        <v>11</v>
      </c>
    </row>
    <row r="30" spans="1:20" hidden="1" outlineLevel="3">
      <c r="A30" s="229"/>
      <c r="B30" s="230"/>
      <c r="C30" s="208" t="s">
        <v>189</v>
      </c>
      <c r="D30" s="131"/>
      <c r="E30" s="132">
        <f>SUBTOTAL(9,E25:E29)</f>
        <v>1103</v>
      </c>
      <c r="F30" s="133"/>
      <c r="G30" s="133"/>
      <c r="H30" s="230">
        <f>SUBTOTAL(9,H25:H29)</f>
        <v>0</v>
      </c>
      <c r="I30" s="230">
        <f>SUBTOTAL(9,I25:I29)</f>
        <v>1103</v>
      </c>
      <c r="J30" s="230">
        <f>SUBTOTAL(9,J25:J29)</f>
        <v>0</v>
      </c>
      <c r="K30" s="230">
        <f>SUBTOTAL(9,K25:K29)</f>
        <v>416</v>
      </c>
      <c r="L30" s="230">
        <f>SUBTOTAL(9,L25:L29)</f>
        <v>687</v>
      </c>
      <c r="M30" s="230"/>
      <c r="N30" s="230"/>
      <c r="O30" s="230"/>
      <c r="P30" s="230"/>
      <c r="Q30" s="230"/>
      <c r="R30" s="230"/>
      <c r="S30" s="230"/>
      <c r="T30" s="231"/>
    </row>
    <row r="31" spans="1:20" ht="15.6" outlineLevel="2" collapsed="1">
      <c r="A31" s="229"/>
      <c r="B31" s="111" t="s">
        <v>176</v>
      </c>
      <c r="C31" s="77"/>
      <c r="D31" s="77"/>
      <c r="E31" s="78">
        <f>SUBTOTAL(9,E19:E29)</f>
        <v>1931</v>
      </c>
      <c r="F31" s="79">
        <v>1.0406854776837947E-2</v>
      </c>
      <c r="G31" s="79">
        <v>2.0882962195753498E-2</v>
      </c>
      <c r="H31" s="230">
        <f>SUBTOTAL(9,H19:H29)</f>
        <v>828</v>
      </c>
      <c r="I31" s="230">
        <f>SUBTOTAL(9,I19:I29)</f>
        <v>1103</v>
      </c>
      <c r="J31" s="230">
        <f>SUBTOTAL(9,J19:J29)</f>
        <v>0</v>
      </c>
      <c r="K31" s="230">
        <f>SUBTOTAL(9,K19:K29)</f>
        <v>417</v>
      </c>
      <c r="L31" s="230">
        <f>SUBTOTAL(9,L19:L29)</f>
        <v>1514</v>
      </c>
      <c r="M31" s="230"/>
      <c r="N31" s="230"/>
      <c r="O31" s="230"/>
      <c r="P31" s="230"/>
      <c r="Q31" s="230"/>
      <c r="R31" s="230"/>
      <c r="S31" s="230"/>
      <c r="T31" s="231"/>
    </row>
    <row r="32" spans="1:20" hidden="1" outlineLevel="4">
      <c r="A32" s="229">
        <v>3</v>
      </c>
      <c r="B32" s="230" t="s">
        <v>24</v>
      </c>
      <c r="C32" s="230" t="s">
        <v>4</v>
      </c>
      <c r="D32" s="230" t="s">
        <v>16</v>
      </c>
      <c r="E32" s="64">
        <v>231</v>
      </c>
      <c r="F32" s="65">
        <f t="shared" si="0"/>
        <v>4.9774531024531022E-3</v>
      </c>
      <c r="G32" s="65">
        <f t="shared" si="1"/>
        <v>1.4310766394099728E-3</v>
      </c>
      <c r="H32" s="230">
        <f t="shared" si="2"/>
        <v>231</v>
      </c>
      <c r="I32" s="230">
        <f t="shared" si="3"/>
        <v>0</v>
      </c>
      <c r="J32" s="230">
        <f t="shared" si="4"/>
        <v>0</v>
      </c>
      <c r="K32" s="230">
        <f t="shared" si="5"/>
        <v>0</v>
      </c>
      <c r="L32" s="230">
        <f t="shared" si="6"/>
        <v>231</v>
      </c>
      <c r="M32" s="230">
        <v>1</v>
      </c>
      <c r="N32" s="230">
        <v>30</v>
      </c>
      <c r="O32" s="230">
        <v>17</v>
      </c>
      <c r="P32" s="230">
        <v>3</v>
      </c>
      <c r="Q32" s="230" t="s">
        <v>17</v>
      </c>
      <c r="R32" s="230">
        <v>99342</v>
      </c>
      <c r="S32" s="230">
        <v>28562</v>
      </c>
      <c r="T32" s="231">
        <v>11</v>
      </c>
    </row>
    <row r="33" spans="1:20" hidden="1" outlineLevel="4">
      <c r="A33" s="229">
        <v>3</v>
      </c>
      <c r="B33" s="230" t="s">
        <v>24</v>
      </c>
      <c r="C33" s="230" t="s">
        <v>4</v>
      </c>
      <c r="D33" s="230" t="s">
        <v>19</v>
      </c>
      <c r="E33" s="64">
        <v>176</v>
      </c>
      <c r="F33" s="65">
        <f t="shared" si="0"/>
        <v>5.3008601641414141E-3</v>
      </c>
      <c r="G33" s="65">
        <f t="shared" si="1"/>
        <v>1.2755155723905723E-3</v>
      </c>
      <c r="H33" s="230">
        <f t="shared" si="2"/>
        <v>176</v>
      </c>
      <c r="I33" s="230">
        <f t="shared" si="3"/>
        <v>0</v>
      </c>
      <c r="J33" s="230">
        <f t="shared" si="4"/>
        <v>0</v>
      </c>
      <c r="K33" s="230">
        <f t="shared" si="5"/>
        <v>0</v>
      </c>
      <c r="L33" s="230">
        <f t="shared" si="6"/>
        <v>176</v>
      </c>
      <c r="M33" s="230">
        <v>1</v>
      </c>
      <c r="N33" s="230">
        <v>30</v>
      </c>
      <c r="O33" s="230">
        <v>18</v>
      </c>
      <c r="P33" s="230">
        <v>3</v>
      </c>
      <c r="Q33" s="230" t="s">
        <v>17</v>
      </c>
      <c r="R33" s="230">
        <v>80607</v>
      </c>
      <c r="S33" s="230">
        <v>19396</v>
      </c>
      <c r="T33" s="231">
        <v>11</v>
      </c>
    </row>
    <row r="34" spans="1:20" hidden="1" outlineLevel="4">
      <c r="A34" s="229">
        <v>3</v>
      </c>
      <c r="B34" s="230" t="s">
        <v>24</v>
      </c>
      <c r="C34" s="230" t="s">
        <v>4</v>
      </c>
      <c r="D34" s="230" t="s">
        <v>21</v>
      </c>
      <c r="E34" s="64">
        <v>41</v>
      </c>
      <c r="F34" s="65">
        <f t="shared" si="0"/>
        <v>6.4718834688346875E-3</v>
      </c>
      <c r="G34" s="65">
        <f t="shared" si="1"/>
        <v>1.2474593495934959E-3</v>
      </c>
      <c r="H34" s="230">
        <f t="shared" si="2"/>
        <v>41</v>
      </c>
      <c r="I34" s="230">
        <f t="shared" si="3"/>
        <v>0</v>
      </c>
      <c r="J34" s="230">
        <f t="shared" si="4"/>
        <v>0</v>
      </c>
      <c r="K34" s="230">
        <f t="shared" si="5"/>
        <v>0</v>
      </c>
      <c r="L34" s="230">
        <f t="shared" si="6"/>
        <v>41</v>
      </c>
      <c r="M34" s="230">
        <v>1</v>
      </c>
      <c r="N34" s="230">
        <v>30</v>
      </c>
      <c r="O34" s="230">
        <v>20</v>
      </c>
      <c r="P34" s="230">
        <v>3</v>
      </c>
      <c r="Q34" s="230" t="s">
        <v>17</v>
      </c>
      <c r="R34" s="230">
        <v>22926</v>
      </c>
      <c r="S34" s="230">
        <v>4419</v>
      </c>
      <c r="T34" s="231">
        <v>11</v>
      </c>
    </row>
    <row r="35" spans="1:20" hidden="1" outlineLevel="4">
      <c r="A35" s="229">
        <v>3</v>
      </c>
      <c r="B35" s="230" t="s">
        <v>24</v>
      </c>
      <c r="C35" s="230" t="s">
        <v>4</v>
      </c>
      <c r="D35" s="230" t="s">
        <v>193</v>
      </c>
      <c r="E35" s="64">
        <v>325</v>
      </c>
      <c r="F35" s="65">
        <f t="shared" si="0"/>
        <v>5.8717592592592589E-3</v>
      </c>
      <c r="G35" s="65">
        <f t="shared" si="1"/>
        <v>1.2985754985754985E-3</v>
      </c>
      <c r="H35" s="230">
        <f t="shared" si="2"/>
        <v>325</v>
      </c>
      <c r="I35" s="230">
        <f t="shared" si="3"/>
        <v>0</v>
      </c>
      <c r="J35" s="230">
        <f t="shared" si="4"/>
        <v>0</v>
      </c>
      <c r="K35" s="230">
        <f t="shared" si="5"/>
        <v>325</v>
      </c>
      <c r="L35" s="230">
        <f t="shared" si="6"/>
        <v>0</v>
      </c>
      <c r="M35" s="230">
        <v>3</v>
      </c>
      <c r="N35" s="230">
        <v>30</v>
      </c>
      <c r="O35" s="230">
        <v>162</v>
      </c>
      <c r="P35" s="230">
        <v>3</v>
      </c>
      <c r="Q35" s="230" t="s">
        <v>17</v>
      </c>
      <c r="R35" s="230">
        <v>164879</v>
      </c>
      <c r="S35" s="230">
        <v>36464</v>
      </c>
      <c r="T35" s="231">
        <v>11</v>
      </c>
    </row>
    <row r="36" spans="1:20" hidden="1" outlineLevel="4">
      <c r="A36" s="229">
        <v>3</v>
      </c>
      <c r="B36" s="230" t="s">
        <v>24</v>
      </c>
      <c r="C36" s="230" t="s">
        <v>4</v>
      </c>
      <c r="D36" s="230" t="s">
        <v>195</v>
      </c>
      <c r="E36" s="64">
        <v>38</v>
      </c>
      <c r="F36" s="65">
        <f t="shared" si="0"/>
        <v>1.2471064814814815E-2</v>
      </c>
      <c r="G36" s="65">
        <f t="shared" si="1"/>
        <v>1.2183235867446392E-6</v>
      </c>
      <c r="H36" s="230">
        <f t="shared" si="2"/>
        <v>38</v>
      </c>
      <c r="I36" s="230">
        <f t="shared" si="3"/>
        <v>0</v>
      </c>
      <c r="J36" s="230">
        <f t="shared" si="4"/>
        <v>0</v>
      </c>
      <c r="K36" s="230">
        <f t="shared" si="5"/>
        <v>0</v>
      </c>
      <c r="L36" s="230">
        <f t="shared" si="6"/>
        <v>38</v>
      </c>
      <c r="M36" s="230">
        <v>8</v>
      </c>
      <c r="N36" s="230">
        <v>30</v>
      </c>
      <c r="O36" s="230">
        <v>217</v>
      </c>
      <c r="P36" s="230">
        <v>3</v>
      </c>
      <c r="Q36" s="230" t="s">
        <v>17</v>
      </c>
      <c r="R36" s="230">
        <v>40945</v>
      </c>
      <c r="S36" s="230">
        <v>4</v>
      </c>
      <c r="T36" s="231">
        <v>11</v>
      </c>
    </row>
    <row r="37" spans="1:20" hidden="1" outlineLevel="4">
      <c r="A37" s="229">
        <v>3</v>
      </c>
      <c r="B37" s="230" t="s">
        <v>24</v>
      </c>
      <c r="C37" s="230" t="s">
        <v>4</v>
      </c>
      <c r="D37" s="230" t="s">
        <v>179</v>
      </c>
      <c r="E37" s="64">
        <v>1</v>
      </c>
      <c r="F37" s="65">
        <f t="shared" si="0"/>
        <v>8.067129629629629E-3</v>
      </c>
      <c r="G37" s="65">
        <f t="shared" si="1"/>
        <v>9.4907407407407408E-4</v>
      </c>
      <c r="H37" s="230">
        <f t="shared" si="2"/>
        <v>1</v>
      </c>
      <c r="I37" s="230">
        <f t="shared" si="3"/>
        <v>0</v>
      </c>
      <c r="J37" s="230">
        <f t="shared" si="4"/>
        <v>0</v>
      </c>
      <c r="K37" s="230">
        <f t="shared" si="5"/>
        <v>1</v>
      </c>
      <c r="L37" s="230">
        <f t="shared" si="6"/>
        <v>0</v>
      </c>
      <c r="M37" s="230">
        <v>3</v>
      </c>
      <c r="N37" s="230">
        <v>30</v>
      </c>
      <c r="O37" s="230">
        <v>224</v>
      </c>
      <c r="P37" s="230">
        <v>3</v>
      </c>
      <c r="Q37" s="230" t="s">
        <v>17</v>
      </c>
      <c r="R37" s="230">
        <v>697</v>
      </c>
      <c r="S37" s="230">
        <v>82</v>
      </c>
      <c r="T37" s="231">
        <v>11</v>
      </c>
    </row>
    <row r="38" spans="1:20" hidden="1" outlineLevel="3">
      <c r="A38" s="229"/>
      <c r="B38" s="230"/>
      <c r="C38" s="207" t="s">
        <v>188</v>
      </c>
      <c r="D38" s="127"/>
      <c r="E38" s="128">
        <f>SUBTOTAL(9,E32:E37)</f>
        <v>812</v>
      </c>
      <c r="F38" s="129"/>
      <c r="G38" s="129"/>
      <c r="H38" s="230">
        <f>SUBTOTAL(9,H32:H37)</f>
        <v>812</v>
      </c>
      <c r="I38" s="230">
        <f>SUBTOTAL(9,I32:I37)</f>
        <v>0</v>
      </c>
      <c r="J38" s="230">
        <f>SUBTOTAL(9,J32:J37)</f>
        <v>0</v>
      </c>
      <c r="K38" s="230">
        <f>SUBTOTAL(9,K32:K37)</f>
        <v>326</v>
      </c>
      <c r="L38" s="230">
        <f>SUBTOTAL(9,L32:L37)</f>
        <v>486</v>
      </c>
      <c r="M38" s="230"/>
      <c r="N38" s="230"/>
      <c r="O38" s="230"/>
      <c r="P38" s="230"/>
      <c r="Q38" s="230"/>
      <c r="R38" s="230"/>
      <c r="S38" s="230"/>
      <c r="T38" s="231"/>
    </row>
    <row r="39" spans="1:20" hidden="1" outlineLevel="4">
      <c r="A39" s="229">
        <v>3</v>
      </c>
      <c r="B39" s="230" t="s">
        <v>24</v>
      </c>
      <c r="C39" s="230" t="s">
        <v>6</v>
      </c>
      <c r="D39" s="230" t="s">
        <v>200</v>
      </c>
      <c r="E39" s="64">
        <v>295</v>
      </c>
      <c r="F39" s="65">
        <f t="shared" si="0"/>
        <v>1.1350478656622724E-2</v>
      </c>
      <c r="G39" s="65">
        <f t="shared" si="1"/>
        <v>4.3702919020715625E-3</v>
      </c>
      <c r="H39" s="230">
        <f t="shared" si="2"/>
        <v>0</v>
      </c>
      <c r="I39" s="230">
        <f t="shared" si="3"/>
        <v>0</v>
      </c>
      <c r="J39" s="230">
        <f t="shared" si="4"/>
        <v>295</v>
      </c>
      <c r="K39" s="230">
        <f t="shared" si="5"/>
        <v>295</v>
      </c>
      <c r="L39" s="230">
        <f t="shared" si="6"/>
        <v>0</v>
      </c>
      <c r="M39" s="230">
        <v>3</v>
      </c>
      <c r="N39" s="230">
        <v>30</v>
      </c>
      <c r="O39" s="230">
        <v>202</v>
      </c>
      <c r="P39" s="230">
        <v>5</v>
      </c>
      <c r="Q39" s="230" t="s">
        <v>6</v>
      </c>
      <c r="R39" s="230">
        <v>289301</v>
      </c>
      <c r="S39" s="230">
        <v>111390</v>
      </c>
      <c r="T39" s="231">
        <v>11</v>
      </c>
    </row>
    <row r="40" spans="1:20" hidden="1" outlineLevel="3">
      <c r="A40" s="229"/>
      <c r="B40" s="230"/>
      <c r="C40" s="210" t="s">
        <v>190</v>
      </c>
      <c r="D40" s="135"/>
      <c r="E40" s="136">
        <f>SUBTOTAL(9,E39:E39)</f>
        <v>295</v>
      </c>
      <c r="F40" s="137"/>
      <c r="G40" s="137"/>
      <c r="H40" s="230">
        <f>SUBTOTAL(9,H39:H39)</f>
        <v>0</v>
      </c>
      <c r="I40" s="230">
        <f>SUBTOTAL(9,I39:I39)</f>
        <v>0</v>
      </c>
      <c r="J40" s="230">
        <f>SUBTOTAL(9,J39:J39)</f>
        <v>295</v>
      </c>
      <c r="K40" s="230">
        <f>SUBTOTAL(9,K39:K39)</f>
        <v>295</v>
      </c>
      <c r="L40" s="230">
        <f>SUBTOTAL(9,L39:L39)</f>
        <v>0</v>
      </c>
      <c r="M40" s="230"/>
      <c r="N40" s="230"/>
      <c r="O40" s="230"/>
      <c r="P40" s="230"/>
      <c r="Q40" s="230"/>
      <c r="R40" s="230"/>
      <c r="S40" s="230"/>
      <c r="T40" s="231"/>
    </row>
    <row r="41" spans="1:20" ht="15.6" outlineLevel="2" collapsed="1">
      <c r="A41" s="229"/>
      <c r="B41" s="111" t="s">
        <v>82</v>
      </c>
      <c r="C41" s="77"/>
      <c r="D41" s="77"/>
      <c r="E41" s="78">
        <f>SUBTOTAL(9,E32:E39)</f>
        <v>1107</v>
      </c>
      <c r="F41" s="79">
        <v>7.3051227040048178E-3</v>
      </c>
      <c r="G41" s="79">
        <v>2.0943846398340528E-3</v>
      </c>
      <c r="H41" s="230">
        <f>SUBTOTAL(9,H32:H39)</f>
        <v>812</v>
      </c>
      <c r="I41" s="230">
        <f>SUBTOTAL(9,I32:I39)</f>
        <v>0</v>
      </c>
      <c r="J41" s="230">
        <f>SUBTOTAL(9,J32:J39)</f>
        <v>295</v>
      </c>
      <c r="K41" s="230">
        <f>SUBTOTAL(9,K32:K39)</f>
        <v>621</v>
      </c>
      <c r="L41" s="230">
        <f>SUBTOTAL(9,L32:L39)</f>
        <v>486</v>
      </c>
      <c r="M41" s="230"/>
      <c r="N41" s="230"/>
      <c r="O41" s="230"/>
      <c r="P41" s="230"/>
      <c r="Q41" s="230"/>
      <c r="R41" s="230"/>
      <c r="S41" s="230"/>
      <c r="T41" s="231"/>
    </row>
    <row r="42" spans="1:20" hidden="1" outlineLevel="4">
      <c r="A42" s="229">
        <v>3</v>
      </c>
      <c r="B42" s="230" t="s">
        <v>25</v>
      </c>
      <c r="C42" s="230" t="s">
        <v>4</v>
      </c>
      <c r="D42" s="230" t="s">
        <v>16</v>
      </c>
      <c r="E42" s="64">
        <v>61</v>
      </c>
      <c r="F42" s="65">
        <f t="shared" si="0"/>
        <v>1.1026677292046145E-2</v>
      </c>
      <c r="G42" s="65">
        <f t="shared" si="1"/>
        <v>1.9829614450516089E-3</v>
      </c>
      <c r="H42" s="230">
        <f t="shared" si="2"/>
        <v>61</v>
      </c>
      <c r="I42" s="230">
        <f t="shared" si="3"/>
        <v>0</v>
      </c>
      <c r="J42" s="230">
        <f t="shared" si="4"/>
        <v>0</v>
      </c>
      <c r="K42" s="230">
        <f t="shared" si="5"/>
        <v>0</v>
      </c>
      <c r="L42" s="230">
        <f t="shared" si="6"/>
        <v>61</v>
      </c>
      <c r="M42" s="230">
        <v>1</v>
      </c>
      <c r="N42" s="230">
        <v>27</v>
      </c>
      <c r="O42" s="230">
        <v>17</v>
      </c>
      <c r="P42" s="230">
        <v>3</v>
      </c>
      <c r="Q42" s="230" t="s">
        <v>17</v>
      </c>
      <c r="R42" s="230">
        <v>58115</v>
      </c>
      <c r="S42" s="230">
        <v>10451</v>
      </c>
      <c r="T42" s="231">
        <v>11</v>
      </c>
    </row>
    <row r="43" spans="1:20" hidden="1" outlineLevel="4">
      <c r="A43" s="229">
        <v>3</v>
      </c>
      <c r="B43" s="230" t="s">
        <v>25</v>
      </c>
      <c r="C43" s="230" t="s">
        <v>4</v>
      </c>
      <c r="D43" s="230" t="s">
        <v>19</v>
      </c>
      <c r="E43" s="64">
        <v>80</v>
      </c>
      <c r="F43" s="65">
        <f t="shared" si="0"/>
        <v>8.4155092592592597E-3</v>
      </c>
      <c r="G43" s="65">
        <f t="shared" si="1"/>
        <v>1.2858796296296297E-3</v>
      </c>
      <c r="H43" s="230">
        <f t="shared" si="2"/>
        <v>80</v>
      </c>
      <c r="I43" s="230">
        <f t="shared" si="3"/>
        <v>0</v>
      </c>
      <c r="J43" s="230">
        <f t="shared" si="4"/>
        <v>0</v>
      </c>
      <c r="K43" s="230">
        <f t="shared" si="5"/>
        <v>0</v>
      </c>
      <c r="L43" s="230">
        <f t="shared" si="6"/>
        <v>80</v>
      </c>
      <c r="M43" s="230">
        <v>1</v>
      </c>
      <c r="N43" s="230">
        <v>27</v>
      </c>
      <c r="O43" s="230">
        <v>18</v>
      </c>
      <c r="P43" s="230">
        <v>3</v>
      </c>
      <c r="Q43" s="230" t="s">
        <v>17</v>
      </c>
      <c r="R43" s="230">
        <v>58168</v>
      </c>
      <c r="S43" s="230">
        <v>8888</v>
      </c>
      <c r="T43" s="231">
        <v>11</v>
      </c>
    </row>
    <row r="44" spans="1:20" hidden="1" outlineLevel="4">
      <c r="A44" s="229">
        <v>3</v>
      </c>
      <c r="B44" s="230" t="s">
        <v>25</v>
      </c>
      <c r="C44" s="230" t="s">
        <v>4</v>
      </c>
      <c r="D44" s="230" t="s">
        <v>21</v>
      </c>
      <c r="E44" s="64">
        <v>12</v>
      </c>
      <c r="F44" s="65">
        <f t="shared" si="0"/>
        <v>9.6498842592592591E-3</v>
      </c>
      <c r="G44" s="65">
        <f t="shared" si="1"/>
        <v>7.4266975308641978E-4</v>
      </c>
      <c r="H44" s="230">
        <f t="shared" si="2"/>
        <v>12</v>
      </c>
      <c r="I44" s="230">
        <f t="shared" si="3"/>
        <v>0</v>
      </c>
      <c r="J44" s="230">
        <f t="shared" si="4"/>
        <v>0</v>
      </c>
      <c r="K44" s="230">
        <f t="shared" si="5"/>
        <v>0</v>
      </c>
      <c r="L44" s="230">
        <f t="shared" si="6"/>
        <v>12</v>
      </c>
      <c r="M44" s="230">
        <v>1</v>
      </c>
      <c r="N44" s="230">
        <v>27</v>
      </c>
      <c r="O44" s="230">
        <v>20</v>
      </c>
      <c r="P44" s="230">
        <v>3</v>
      </c>
      <c r="Q44" s="230" t="s">
        <v>17</v>
      </c>
      <c r="R44" s="230">
        <v>10005</v>
      </c>
      <c r="S44" s="230">
        <v>770</v>
      </c>
      <c r="T44" s="231">
        <v>11</v>
      </c>
    </row>
    <row r="45" spans="1:20" hidden="1" outlineLevel="4">
      <c r="A45" s="229">
        <v>3</v>
      </c>
      <c r="B45" s="230" t="s">
        <v>25</v>
      </c>
      <c r="C45" s="230" t="s">
        <v>4</v>
      </c>
      <c r="D45" s="230" t="s">
        <v>193</v>
      </c>
      <c r="E45" s="64">
        <v>211</v>
      </c>
      <c r="F45" s="65">
        <f t="shared" si="0"/>
        <v>8.473045023696682E-3</v>
      </c>
      <c r="G45" s="65">
        <f t="shared" si="1"/>
        <v>2.0577167807618044E-3</v>
      </c>
      <c r="H45" s="230">
        <f t="shared" si="2"/>
        <v>211</v>
      </c>
      <c r="I45" s="230">
        <f t="shared" si="3"/>
        <v>0</v>
      </c>
      <c r="J45" s="230">
        <f t="shared" si="4"/>
        <v>0</v>
      </c>
      <c r="K45" s="230">
        <f t="shared" si="5"/>
        <v>211</v>
      </c>
      <c r="L45" s="230">
        <f t="shared" si="6"/>
        <v>0</v>
      </c>
      <c r="M45" s="230">
        <v>3</v>
      </c>
      <c r="N45" s="230">
        <v>27</v>
      </c>
      <c r="O45" s="230">
        <v>162</v>
      </c>
      <c r="P45" s="230">
        <v>3</v>
      </c>
      <c r="Q45" s="230" t="s">
        <v>17</v>
      </c>
      <c r="R45" s="230">
        <v>154467</v>
      </c>
      <c r="S45" s="230">
        <v>37513</v>
      </c>
      <c r="T45" s="231">
        <v>11</v>
      </c>
    </row>
    <row r="46" spans="1:20" hidden="1" outlineLevel="4">
      <c r="A46" s="229">
        <v>3</v>
      </c>
      <c r="B46" s="230" t="s">
        <v>25</v>
      </c>
      <c r="C46" s="230" t="s">
        <v>4</v>
      </c>
      <c r="D46" s="230" t="s">
        <v>195</v>
      </c>
      <c r="E46" s="64">
        <v>16</v>
      </c>
      <c r="F46" s="65">
        <f t="shared" si="0"/>
        <v>1.0579427083333334E-2</v>
      </c>
      <c r="G46" s="65">
        <f t="shared" si="1"/>
        <v>7.2337962962962959E-7</v>
      </c>
      <c r="H46" s="230">
        <f t="shared" si="2"/>
        <v>16</v>
      </c>
      <c r="I46" s="230">
        <f t="shared" si="3"/>
        <v>0</v>
      </c>
      <c r="J46" s="230">
        <f t="shared" si="4"/>
        <v>0</v>
      </c>
      <c r="K46" s="230">
        <f t="shared" si="5"/>
        <v>0</v>
      </c>
      <c r="L46" s="230">
        <f t="shared" si="6"/>
        <v>16</v>
      </c>
      <c r="M46" s="230">
        <v>8</v>
      </c>
      <c r="N46" s="230">
        <v>27</v>
      </c>
      <c r="O46" s="230">
        <v>217</v>
      </c>
      <c r="P46" s="230">
        <v>3</v>
      </c>
      <c r="Q46" s="230" t="s">
        <v>17</v>
      </c>
      <c r="R46" s="230">
        <v>14625</v>
      </c>
      <c r="S46" s="230">
        <v>1</v>
      </c>
      <c r="T46" s="231">
        <v>11</v>
      </c>
    </row>
    <row r="47" spans="1:20" hidden="1" outlineLevel="3">
      <c r="A47" s="229"/>
      <c r="B47" s="230"/>
      <c r="C47" s="207" t="s">
        <v>188</v>
      </c>
      <c r="D47" s="127"/>
      <c r="E47" s="128">
        <f>SUBTOTAL(9,E42:E46)</f>
        <v>380</v>
      </c>
      <c r="F47" s="129"/>
      <c r="G47" s="129"/>
      <c r="H47" s="230">
        <f>SUBTOTAL(9,H42:H46)</f>
        <v>380</v>
      </c>
      <c r="I47" s="230">
        <f>SUBTOTAL(9,I42:I46)</f>
        <v>0</v>
      </c>
      <c r="J47" s="230">
        <f>SUBTOTAL(9,J42:J46)</f>
        <v>0</v>
      </c>
      <c r="K47" s="230">
        <f>SUBTOTAL(9,K42:K46)</f>
        <v>211</v>
      </c>
      <c r="L47" s="230">
        <f>SUBTOTAL(9,L42:L46)</f>
        <v>169</v>
      </c>
      <c r="M47" s="230"/>
      <c r="N47" s="230"/>
      <c r="O47" s="230"/>
      <c r="P47" s="230"/>
      <c r="Q47" s="230"/>
      <c r="R47" s="230"/>
      <c r="S47" s="230"/>
      <c r="T47" s="231"/>
    </row>
    <row r="48" spans="1:20" hidden="1" outlineLevel="4">
      <c r="A48" s="229">
        <v>3</v>
      </c>
      <c r="B48" s="230" t="s">
        <v>25</v>
      </c>
      <c r="C48" s="230" t="s">
        <v>6</v>
      </c>
      <c r="D48" s="230" t="s">
        <v>201</v>
      </c>
      <c r="E48" s="64">
        <v>180</v>
      </c>
      <c r="F48" s="65">
        <f t="shared" si="0"/>
        <v>1.6912101337448561E-2</v>
      </c>
      <c r="G48" s="65">
        <f t="shared" si="1"/>
        <v>7.2714120370370372E-3</v>
      </c>
      <c r="H48" s="230">
        <f t="shared" si="2"/>
        <v>0</v>
      </c>
      <c r="I48" s="230">
        <f t="shared" si="3"/>
        <v>0</v>
      </c>
      <c r="J48" s="230">
        <f t="shared" si="4"/>
        <v>180</v>
      </c>
      <c r="K48" s="230">
        <f t="shared" si="5"/>
        <v>180</v>
      </c>
      <c r="L48" s="230">
        <f t="shared" si="6"/>
        <v>0</v>
      </c>
      <c r="M48" s="230">
        <v>3</v>
      </c>
      <c r="N48" s="230">
        <v>27</v>
      </c>
      <c r="O48" s="230">
        <v>169</v>
      </c>
      <c r="P48" s="230">
        <v>5</v>
      </c>
      <c r="Q48" s="230" t="s">
        <v>6</v>
      </c>
      <c r="R48" s="230">
        <v>263017</v>
      </c>
      <c r="S48" s="230">
        <v>113085</v>
      </c>
      <c r="T48" s="231">
        <v>11</v>
      </c>
    </row>
    <row r="49" spans="1:20" hidden="1" outlineLevel="3">
      <c r="A49" s="229"/>
      <c r="B49" s="230"/>
      <c r="C49" s="210" t="s">
        <v>190</v>
      </c>
      <c r="D49" s="135"/>
      <c r="E49" s="136">
        <f>SUBTOTAL(9,E48:E48)</f>
        <v>180</v>
      </c>
      <c r="F49" s="137"/>
      <c r="G49" s="137"/>
      <c r="H49" s="230">
        <f>SUBTOTAL(9,H48:H48)</f>
        <v>0</v>
      </c>
      <c r="I49" s="230">
        <f>SUBTOTAL(9,I48:I48)</f>
        <v>0</v>
      </c>
      <c r="J49" s="230">
        <f>SUBTOTAL(9,J48:J48)</f>
        <v>180</v>
      </c>
      <c r="K49" s="230">
        <f>SUBTOTAL(9,K48:K48)</f>
        <v>180</v>
      </c>
      <c r="L49" s="230">
        <f>SUBTOTAL(9,L48:L48)</f>
        <v>0</v>
      </c>
      <c r="M49" s="230"/>
      <c r="N49" s="230"/>
      <c r="O49" s="230"/>
      <c r="P49" s="230"/>
      <c r="Q49" s="230"/>
      <c r="R49" s="230"/>
      <c r="S49" s="230"/>
      <c r="T49" s="231"/>
    </row>
    <row r="50" spans="1:20" ht="15.6" outlineLevel="2" collapsed="1">
      <c r="A50" s="229"/>
      <c r="B50" s="111" t="s">
        <v>83</v>
      </c>
      <c r="C50" s="77"/>
      <c r="D50" s="77"/>
      <c r="E50" s="78">
        <f>SUBTOTAL(9,E42:E48)</f>
        <v>560</v>
      </c>
      <c r="F50" s="79">
        <v>1.1540943287037038E-2</v>
      </c>
      <c r="G50" s="79">
        <v>3.5281911375661377E-3</v>
      </c>
      <c r="H50" s="230">
        <f>SUBTOTAL(9,H42:H48)</f>
        <v>380</v>
      </c>
      <c r="I50" s="230">
        <f>SUBTOTAL(9,I42:I48)</f>
        <v>0</v>
      </c>
      <c r="J50" s="230">
        <f>SUBTOTAL(9,J42:J48)</f>
        <v>180</v>
      </c>
      <c r="K50" s="230">
        <f>SUBTOTAL(9,K42:K48)</f>
        <v>391</v>
      </c>
      <c r="L50" s="230">
        <f>SUBTOTAL(9,L42:L48)</f>
        <v>169</v>
      </c>
      <c r="M50" s="230"/>
      <c r="N50" s="230"/>
      <c r="O50" s="230"/>
      <c r="P50" s="230"/>
      <c r="Q50" s="230"/>
      <c r="R50" s="230"/>
      <c r="S50" s="230"/>
      <c r="T50" s="231"/>
    </row>
    <row r="51" spans="1:20" hidden="1" outlineLevel="4">
      <c r="A51" s="229">
        <v>3</v>
      </c>
      <c r="B51" s="230" t="s">
        <v>202</v>
      </c>
      <c r="C51" s="230" t="s">
        <v>4</v>
      </c>
      <c r="D51" s="230" t="s">
        <v>16</v>
      </c>
      <c r="E51" s="64">
        <v>254</v>
      </c>
      <c r="F51" s="65">
        <f t="shared" si="0"/>
        <v>1.032257035578886E-2</v>
      </c>
      <c r="G51" s="65">
        <f t="shared" si="1"/>
        <v>5.2804662438028583E-3</v>
      </c>
      <c r="H51" s="230">
        <f t="shared" si="2"/>
        <v>254</v>
      </c>
      <c r="I51" s="230">
        <f t="shared" si="3"/>
        <v>0</v>
      </c>
      <c r="J51" s="230">
        <f t="shared" si="4"/>
        <v>0</v>
      </c>
      <c r="K51" s="230">
        <f t="shared" si="5"/>
        <v>0</v>
      </c>
      <c r="L51" s="230">
        <f t="shared" si="6"/>
        <v>254</v>
      </c>
      <c r="M51" s="230">
        <v>1</v>
      </c>
      <c r="N51" s="230">
        <v>22</v>
      </c>
      <c r="O51" s="230">
        <v>17</v>
      </c>
      <c r="P51" s="230">
        <v>3</v>
      </c>
      <c r="Q51" s="230" t="s">
        <v>17</v>
      </c>
      <c r="R51" s="230">
        <v>226535</v>
      </c>
      <c r="S51" s="230">
        <v>115883</v>
      </c>
      <c r="T51" s="231">
        <v>11</v>
      </c>
    </row>
    <row r="52" spans="1:20" hidden="1" outlineLevel="4">
      <c r="A52" s="229">
        <v>3</v>
      </c>
      <c r="B52" s="230" t="s">
        <v>202</v>
      </c>
      <c r="C52" s="230" t="s">
        <v>4</v>
      </c>
      <c r="D52" s="230" t="s">
        <v>19</v>
      </c>
      <c r="E52" s="64">
        <v>208</v>
      </c>
      <c r="F52" s="65">
        <f t="shared" si="0"/>
        <v>5.8427372685185188E-3</v>
      </c>
      <c r="G52" s="65">
        <f t="shared" si="1"/>
        <v>2.682514245014245E-3</v>
      </c>
      <c r="H52" s="230">
        <f t="shared" si="2"/>
        <v>208</v>
      </c>
      <c r="I52" s="230">
        <f t="shared" si="3"/>
        <v>0</v>
      </c>
      <c r="J52" s="230">
        <f t="shared" si="4"/>
        <v>0</v>
      </c>
      <c r="K52" s="230">
        <f t="shared" si="5"/>
        <v>0</v>
      </c>
      <c r="L52" s="230">
        <f t="shared" si="6"/>
        <v>208</v>
      </c>
      <c r="M52" s="230">
        <v>1</v>
      </c>
      <c r="N52" s="230">
        <v>22</v>
      </c>
      <c r="O52" s="230">
        <v>18</v>
      </c>
      <c r="P52" s="230">
        <v>3</v>
      </c>
      <c r="Q52" s="230" t="s">
        <v>17</v>
      </c>
      <c r="R52" s="230">
        <v>105001</v>
      </c>
      <c r="S52" s="230">
        <v>48208</v>
      </c>
      <c r="T52" s="231">
        <v>11</v>
      </c>
    </row>
    <row r="53" spans="1:20" hidden="1" outlineLevel="4">
      <c r="A53" s="229">
        <v>3</v>
      </c>
      <c r="B53" s="230" t="s">
        <v>202</v>
      </c>
      <c r="C53" s="230" t="s">
        <v>4</v>
      </c>
      <c r="D53" s="230" t="s">
        <v>21</v>
      </c>
      <c r="E53" s="64">
        <v>65</v>
      </c>
      <c r="F53" s="65">
        <f t="shared" si="0"/>
        <v>6.3559472934472941E-3</v>
      </c>
      <c r="G53" s="65">
        <f t="shared" si="1"/>
        <v>5.5265313390313389E-3</v>
      </c>
      <c r="H53" s="230">
        <f t="shared" si="2"/>
        <v>65</v>
      </c>
      <c r="I53" s="230">
        <f t="shared" si="3"/>
        <v>0</v>
      </c>
      <c r="J53" s="230">
        <f t="shared" si="4"/>
        <v>0</v>
      </c>
      <c r="K53" s="230">
        <f t="shared" si="5"/>
        <v>0</v>
      </c>
      <c r="L53" s="230">
        <f t="shared" si="6"/>
        <v>65</v>
      </c>
      <c r="M53" s="230">
        <v>1</v>
      </c>
      <c r="N53" s="230">
        <v>22</v>
      </c>
      <c r="O53" s="230">
        <v>20</v>
      </c>
      <c r="P53" s="230">
        <v>3</v>
      </c>
      <c r="Q53" s="230" t="s">
        <v>17</v>
      </c>
      <c r="R53" s="230">
        <v>35695</v>
      </c>
      <c r="S53" s="230">
        <v>31037</v>
      </c>
      <c r="T53" s="231">
        <v>11</v>
      </c>
    </row>
    <row r="54" spans="1:20" hidden="1" outlineLevel="4">
      <c r="A54" s="229">
        <v>3</v>
      </c>
      <c r="B54" s="230" t="s">
        <v>202</v>
      </c>
      <c r="C54" s="230" t="s">
        <v>4</v>
      </c>
      <c r="D54" s="230" t="s">
        <v>195</v>
      </c>
      <c r="E54" s="64">
        <v>151</v>
      </c>
      <c r="F54" s="65">
        <f t="shared" si="0"/>
        <v>1.018464863870493E-2</v>
      </c>
      <c r="G54" s="65">
        <f t="shared" si="1"/>
        <v>1.5329899435859702E-7</v>
      </c>
      <c r="H54" s="230">
        <f t="shared" si="2"/>
        <v>151</v>
      </c>
      <c r="I54" s="230">
        <f t="shared" si="3"/>
        <v>0</v>
      </c>
      <c r="J54" s="230">
        <f t="shared" si="4"/>
        <v>0</v>
      </c>
      <c r="K54" s="230">
        <f t="shared" si="5"/>
        <v>0</v>
      </c>
      <c r="L54" s="230">
        <f t="shared" si="6"/>
        <v>151</v>
      </c>
      <c r="M54" s="230">
        <v>8</v>
      </c>
      <c r="N54" s="230">
        <v>22</v>
      </c>
      <c r="O54" s="230">
        <v>217</v>
      </c>
      <c r="P54" s="230">
        <v>3</v>
      </c>
      <c r="Q54" s="230" t="s">
        <v>17</v>
      </c>
      <c r="R54" s="230">
        <v>132873</v>
      </c>
      <c r="S54" s="230">
        <v>2</v>
      </c>
      <c r="T54" s="231">
        <v>11</v>
      </c>
    </row>
    <row r="55" spans="1:20" hidden="1" outlineLevel="3">
      <c r="A55" s="229"/>
      <c r="B55" s="230"/>
      <c r="C55" s="207" t="s">
        <v>188</v>
      </c>
      <c r="D55" s="127"/>
      <c r="E55" s="128">
        <f>SUBTOTAL(9,E51:E54)</f>
        <v>678</v>
      </c>
      <c r="F55" s="129"/>
      <c r="G55" s="129"/>
      <c r="H55" s="230">
        <f>SUBTOTAL(9,H51:H54)</f>
        <v>678</v>
      </c>
      <c r="I55" s="230">
        <f>SUBTOTAL(9,I51:I54)</f>
        <v>0</v>
      </c>
      <c r="J55" s="230">
        <f>SUBTOTAL(9,J51:J54)</f>
        <v>0</v>
      </c>
      <c r="K55" s="230">
        <f>SUBTOTAL(9,K51:K54)</f>
        <v>0</v>
      </c>
      <c r="L55" s="230">
        <f>SUBTOTAL(9,L51:L54)</f>
        <v>678</v>
      </c>
      <c r="M55" s="230"/>
      <c r="N55" s="230"/>
      <c r="O55" s="230"/>
      <c r="P55" s="230"/>
      <c r="Q55" s="230"/>
      <c r="R55" s="230"/>
      <c r="S55" s="230"/>
      <c r="T55" s="231"/>
    </row>
    <row r="56" spans="1:20" hidden="1" outlineLevel="4">
      <c r="A56" s="229">
        <v>3</v>
      </c>
      <c r="B56" s="230" t="s">
        <v>202</v>
      </c>
      <c r="C56" s="230" t="s">
        <v>6</v>
      </c>
      <c r="D56" s="230" t="s">
        <v>33</v>
      </c>
      <c r="E56" s="64">
        <v>60</v>
      </c>
      <c r="F56" s="65">
        <f t="shared" si="0"/>
        <v>1.1728009259259259E-2</v>
      </c>
      <c r="G56" s="65">
        <f t="shared" si="1"/>
        <v>6.7521219135802469E-3</v>
      </c>
      <c r="H56" s="230">
        <f t="shared" si="2"/>
        <v>0</v>
      </c>
      <c r="I56" s="230">
        <f t="shared" si="3"/>
        <v>0</v>
      </c>
      <c r="J56" s="230">
        <f t="shared" si="4"/>
        <v>60</v>
      </c>
      <c r="K56" s="230">
        <f t="shared" si="5"/>
        <v>0</v>
      </c>
      <c r="L56" s="230">
        <f t="shared" si="6"/>
        <v>60</v>
      </c>
      <c r="M56" s="230">
        <v>1</v>
      </c>
      <c r="N56" s="230">
        <v>22</v>
      </c>
      <c r="O56" s="230">
        <v>86</v>
      </c>
      <c r="P56" s="230">
        <v>5</v>
      </c>
      <c r="Q56" s="230" t="s">
        <v>6</v>
      </c>
      <c r="R56" s="230">
        <v>60798</v>
      </c>
      <c r="S56" s="230">
        <v>35003</v>
      </c>
      <c r="T56" s="231">
        <v>11</v>
      </c>
    </row>
    <row r="57" spans="1:20" hidden="1" outlineLevel="4">
      <c r="A57" s="229">
        <v>3</v>
      </c>
      <c r="B57" s="230" t="s">
        <v>202</v>
      </c>
      <c r="C57" s="230" t="s">
        <v>6</v>
      </c>
      <c r="D57" s="230" t="s">
        <v>203</v>
      </c>
      <c r="E57" s="64">
        <v>403</v>
      </c>
      <c r="F57" s="65">
        <f t="shared" si="0"/>
        <v>9.3324947155592319E-3</v>
      </c>
      <c r="G57" s="65">
        <f t="shared" si="1"/>
        <v>7.5808174800110284E-3</v>
      </c>
      <c r="H57" s="230">
        <f t="shared" si="2"/>
        <v>0</v>
      </c>
      <c r="I57" s="230">
        <f t="shared" si="3"/>
        <v>0</v>
      </c>
      <c r="J57" s="230">
        <f t="shared" si="4"/>
        <v>403</v>
      </c>
      <c r="K57" s="230">
        <f t="shared" si="5"/>
        <v>0</v>
      </c>
      <c r="L57" s="230">
        <f t="shared" si="6"/>
        <v>403</v>
      </c>
      <c r="M57" s="230">
        <v>1</v>
      </c>
      <c r="N57" s="230">
        <v>22</v>
      </c>
      <c r="O57" s="230">
        <v>99</v>
      </c>
      <c r="P57" s="230">
        <v>5</v>
      </c>
      <c r="Q57" s="230" t="s">
        <v>6</v>
      </c>
      <c r="R57" s="230">
        <v>324950</v>
      </c>
      <c r="S57" s="230">
        <v>263958</v>
      </c>
      <c r="T57" s="231">
        <v>11</v>
      </c>
    </row>
    <row r="58" spans="1:20" hidden="1" outlineLevel="4">
      <c r="A58" s="229">
        <v>3</v>
      </c>
      <c r="B58" s="230" t="s">
        <v>202</v>
      </c>
      <c r="C58" s="230" t="s">
        <v>6</v>
      </c>
      <c r="D58" s="230" t="s">
        <v>204</v>
      </c>
      <c r="E58" s="64">
        <v>727</v>
      </c>
      <c r="F58" s="65">
        <f t="shared" si="0"/>
        <v>2.6777981557899026E-3</v>
      </c>
      <c r="G58" s="65">
        <f t="shared" si="1"/>
        <v>4.9010711192623156E-4</v>
      </c>
      <c r="H58" s="230">
        <f t="shared" si="2"/>
        <v>0</v>
      </c>
      <c r="I58" s="230">
        <f t="shared" si="3"/>
        <v>0</v>
      </c>
      <c r="J58" s="230">
        <f t="shared" si="4"/>
        <v>727</v>
      </c>
      <c r="K58" s="230">
        <f t="shared" si="5"/>
        <v>0</v>
      </c>
      <c r="L58" s="230">
        <f t="shared" si="6"/>
        <v>727</v>
      </c>
      <c r="M58" s="230">
        <v>1</v>
      </c>
      <c r="N58" s="230">
        <v>22</v>
      </c>
      <c r="O58" s="230">
        <v>100</v>
      </c>
      <c r="P58" s="230">
        <v>5</v>
      </c>
      <c r="Q58" s="230" t="s">
        <v>6</v>
      </c>
      <c r="R58" s="230">
        <v>168200</v>
      </c>
      <c r="S58" s="230">
        <v>30785</v>
      </c>
      <c r="T58" s="231">
        <v>11</v>
      </c>
    </row>
    <row r="59" spans="1:20" hidden="1" outlineLevel="4">
      <c r="A59" s="229">
        <v>3</v>
      </c>
      <c r="B59" s="230" t="s">
        <v>202</v>
      </c>
      <c r="C59" s="230" t="s">
        <v>6</v>
      </c>
      <c r="D59" s="230" t="s">
        <v>34</v>
      </c>
      <c r="E59" s="64">
        <v>327</v>
      </c>
      <c r="F59" s="65">
        <f t="shared" si="0"/>
        <v>8.8418493034318722E-3</v>
      </c>
      <c r="G59" s="65">
        <f t="shared" si="1"/>
        <v>5.7842762487257905E-3</v>
      </c>
      <c r="H59" s="230">
        <f t="shared" si="2"/>
        <v>0</v>
      </c>
      <c r="I59" s="230">
        <f t="shared" si="3"/>
        <v>0</v>
      </c>
      <c r="J59" s="230">
        <f t="shared" si="4"/>
        <v>327</v>
      </c>
      <c r="K59" s="230">
        <f t="shared" si="5"/>
        <v>0</v>
      </c>
      <c r="L59" s="230">
        <f t="shared" si="6"/>
        <v>327</v>
      </c>
      <c r="M59" s="230">
        <v>1</v>
      </c>
      <c r="N59" s="230">
        <v>22</v>
      </c>
      <c r="O59" s="230">
        <v>103</v>
      </c>
      <c r="P59" s="230">
        <v>5</v>
      </c>
      <c r="Q59" s="230" t="s">
        <v>6</v>
      </c>
      <c r="R59" s="230">
        <v>249807</v>
      </c>
      <c r="S59" s="230">
        <v>163422</v>
      </c>
      <c r="T59" s="231">
        <v>11</v>
      </c>
    </row>
    <row r="60" spans="1:20" hidden="1" outlineLevel="3">
      <c r="A60" s="229"/>
      <c r="B60" s="230"/>
      <c r="C60" s="210" t="s">
        <v>190</v>
      </c>
      <c r="D60" s="135"/>
      <c r="E60" s="136">
        <f>SUBTOTAL(9,E56:E59)</f>
        <v>1517</v>
      </c>
      <c r="F60" s="137"/>
      <c r="G60" s="137"/>
      <c r="H60" s="230">
        <f>SUBTOTAL(9,H56:H59)</f>
        <v>0</v>
      </c>
      <c r="I60" s="230">
        <f>SUBTOTAL(9,I56:I59)</f>
        <v>0</v>
      </c>
      <c r="J60" s="230">
        <f>SUBTOTAL(9,J56:J59)</f>
        <v>1517</v>
      </c>
      <c r="K60" s="230">
        <f>SUBTOTAL(9,K56:K59)</f>
        <v>0</v>
      </c>
      <c r="L60" s="230">
        <f>SUBTOTAL(9,L56:L59)</f>
        <v>1517</v>
      </c>
      <c r="M60" s="230"/>
      <c r="N60" s="230"/>
      <c r="O60" s="230"/>
      <c r="P60" s="230"/>
      <c r="Q60" s="230"/>
      <c r="R60" s="230"/>
      <c r="S60" s="230"/>
      <c r="T60" s="231"/>
    </row>
    <row r="61" spans="1:20" ht="15.6" outlineLevel="2" collapsed="1">
      <c r="A61" s="229"/>
      <c r="B61" s="111" t="s">
        <v>205</v>
      </c>
      <c r="C61" s="77"/>
      <c r="D61" s="77"/>
      <c r="E61" s="78">
        <f>SUBTOTAL(9,E51:E59)</f>
        <v>2195</v>
      </c>
      <c r="F61" s="79">
        <v>6.8751529148738718E-3</v>
      </c>
      <c r="G61" s="79">
        <v>3.6293448915886272E-3</v>
      </c>
      <c r="H61" s="230">
        <f>SUBTOTAL(9,H51:H59)</f>
        <v>678</v>
      </c>
      <c r="I61" s="230">
        <f>SUBTOTAL(9,I51:I59)</f>
        <v>0</v>
      </c>
      <c r="J61" s="230">
        <f>SUBTOTAL(9,J51:J59)</f>
        <v>1517</v>
      </c>
      <c r="K61" s="230">
        <f>SUBTOTAL(9,K51:K59)</f>
        <v>0</v>
      </c>
      <c r="L61" s="230">
        <f>SUBTOTAL(9,L51:L59)</f>
        <v>2195</v>
      </c>
      <c r="M61" s="230"/>
      <c r="N61" s="230"/>
      <c r="O61" s="230"/>
      <c r="P61" s="230"/>
      <c r="Q61" s="230"/>
      <c r="R61" s="230"/>
      <c r="S61" s="230"/>
      <c r="T61" s="231"/>
    </row>
    <row r="62" spans="1:20" hidden="1" outlineLevel="4">
      <c r="A62" s="229">
        <v>3</v>
      </c>
      <c r="B62" s="230" t="s">
        <v>26</v>
      </c>
      <c r="C62" s="230" t="s">
        <v>4</v>
      </c>
      <c r="D62" s="230" t="s">
        <v>16</v>
      </c>
      <c r="E62" s="64">
        <v>292</v>
      </c>
      <c r="F62" s="65">
        <f t="shared" si="0"/>
        <v>6.5950818112633178E-3</v>
      </c>
      <c r="G62" s="65">
        <f t="shared" si="1"/>
        <v>6.0428161466260788E-3</v>
      </c>
      <c r="H62" s="230">
        <f t="shared" si="2"/>
        <v>292</v>
      </c>
      <c r="I62" s="230">
        <f t="shared" si="3"/>
        <v>0</v>
      </c>
      <c r="J62" s="230">
        <f t="shared" si="4"/>
        <v>0</v>
      </c>
      <c r="K62" s="230">
        <f t="shared" si="5"/>
        <v>0</v>
      </c>
      <c r="L62" s="230">
        <f t="shared" si="6"/>
        <v>292</v>
      </c>
      <c r="M62" s="230">
        <v>1</v>
      </c>
      <c r="N62" s="230">
        <v>16</v>
      </c>
      <c r="O62" s="230">
        <v>17</v>
      </c>
      <c r="P62" s="230">
        <v>3</v>
      </c>
      <c r="Q62" s="230" t="s">
        <v>17</v>
      </c>
      <c r="R62" s="230">
        <v>166386</v>
      </c>
      <c r="S62" s="230">
        <v>152453</v>
      </c>
      <c r="T62" s="231">
        <v>11</v>
      </c>
    </row>
    <row r="63" spans="1:20" hidden="1" outlineLevel="4">
      <c r="A63" s="229">
        <v>3</v>
      </c>
      <c r="B63" s="230" t="s">
        <v>26</v>
      </c>
      <c r="C63" s="230" t="s">
        <v>4</v>
      </c>
      <c r="D63" s="230" t="s">
        <v>19</v>
      </c>
      <c r="E63" s="64">
        <v>72</v>
      </c>
      <c r="F63" s="65">
        <f t="shared" si="0"/>
        <v>6.2027391975308637E-3</v>
      </c>
      <c r="G63" s="65">
        <f t="shared" si="1"/>
        <v>5.7553690843621403E-3</v>
      </c>
      <c r="H63" s="230">
        <f t="shared" si="2"/>
        <v>72</v>
      </c>
      <c r="I63" s="230">
        <f t="shared" si="3"/>
        <v>0</v>
      </c>
      <c r="J63" s="230">
        <f t="shared" si="4"/>
        <v>0</v>
      </c>
      <c r="K63" s="230">
        <f t="shared" si="5"/>
        <v>0</v>
      </c>
      <c r="L63" s="230">
        <f t="shared" si="6"/>
        <v>72</v>
      </c>
      <c r="M63" s="230">
        <v>1</v>
      </c>
      <c r="N63" s="230">
        <v>16</v>
      </c>
      <c r="O63" s="230">
        <v>18</v>
      </c>
      <c r="P63" s="230">
        <v>3</v>
      </c>
      <c r="Q63" s="230" t="s">
        <v>17</v>
      </c>
      <c r="R63" s="230">
        <v>38586</v>
      </c>
      <c r="S63" s="230">
        <v>35803</v>
      </c>
      <c r="T63" s="231">
        <v>11</v>
      </c>
    </row>
    <row r="64" spans="1:20" hidden="1" outlineLevel="4">
      <c r="A64" s="229">
        <v>3</v>
      </c>
      <c r="B64" s="230" t="s">
        <v>26</v>
      </c>
      <c r="C64" s="230" t="s">
        <v>4</v>
      </c>
      <c r="D64" s="230" t="s">
        <v>20</v>
      </c>
      <c r="E64" s="64">
        <v>656</v>
      </c>
      <c r="F64" s="65">
        <f t="shared" si="0"/>
        <v>7.6610666497289974E-3</v>
      </c>
      <c r="G64" s="65">
        <f t="shared" si="1"/>
        <v>8.151535682023486E-3</v>
      </c>
      <c r="H64" s="230">
        <f t="shared" si="2"/>
        <v>656</v>
      </c>
      <c r="I64" s="230">
        <f t="shared" si="3"/>
        <v>0</v>
      </c>
      <c r="J64" s="230">
        <f t="shared" si="4"/>
        <v>0</v>
      </c>
      <c r="K64" s="230">
        <f t="shared" si="5"/>
        <v>0</v>
      </c>
      <c r="L64" s="230">
        <f t="shared" si="6"/>
        <v>656</v>
      </c>
      <c r="M64" s="230">
        <v>1</v>
      </c>
      <c r="N64" s="230">
        <v>16</v>
      </c>
      <c r="O64" s="230">
        <v>19</v>
      </c>
      <c r="P64" s="230">
        <v>3</v>
      </c>
      <c r="Q64" s="230" t="s">
        <v>17</v>
      </c>
      <c r="R64" s="230">
        <v>434217</v>
      </c>
      <c r="S64" s="230">
        <v>462016</v>
      </c>
      <c r="T64" s="231">
        <v>11</v>
      </c>
    </row>
    <row r="65" spans="1:20" hidden="1" outlineLevel="4">
      <c r="A65" s="229">
        <v>3</v>
      </c>
      <c r="B65" s="230" t="s">
        <v>26</v>
      </c>
      <c r="C65" s="230" t="s">
        <v>4</v>
      </c>
      <c r="D65" s="230" t="s">
        <v>21</v>
      </c>
      <c r="E65" s="64">
        <v>43</v>
      </c>
      <c r="F65" s="65">
        <f t="shared" si="0"/>
        <v>5.5130275624461671E-3</v>
      </c>
      <c r="G65" s="65">
        <f t="shared" si="1"/>
        <v>8.8617032730404811E-3</v>
      </c>
      <c r="H65" s="230">
        <f t="shared" si="2"/>
        <v>43</v>
      </c>
      <c r="I65" s="230">
        <f t="shared" si="3"/>
        <v>0</v>
      </c>
      <c r="J65" s="230">
        <f t="shared" si="4"/>
        <v>0</v>
      </c>
      <c r="K65" s="230">
        <f t="shared" si="5"/>
        <v>0</v>
      </c>
      <c r="L65" s="230">
        <f t="shared" si="6"/>
        <v>43</v>
      </c>
      <c r="M65" s="230">
        <v>1</v>
      </c>
      <c r="N65" s="230">
        <v>16</v>
      </c>
      <c r="O65" s="230">
        <v>20</v>
      </c>
      <c r="P65" s="230">
        <v>3</v>
      </c>
      <c r="Q65" s="230" t="s">
        <v>17</v>
      </c>
      <c r="R65" s="230">
        <v>20482</v>
      </c>
      <c r="S65" s="230">
        <v>32923</v>
      </c>
      <c r="T65" s="231">
        <v>11</v>
      </c>
    </row>
    <row r="66" spans="1:20" hidden="1" outlineLevel="4">
      <c r="A66" s="229">
        <v>3</v>
      </c>
      <c r="B66" s="230" t="s">
        <v>26</v>
      </c>
      <c r="C66" s="230" t="s">
        <v>4</v>
      </c>
      <c r="D66" s="230" t="s">
        <v>22</v>
      </c>
      <c r="E66" s="64">
        <v>29</v>
      </c>
      <c r="F66" s="65">
        <f t="shared" si="0"/>
        <v>7.5191570881226058E-3</v>
      </c>
      <c r="G66" s="65">
        <f t="shared" si="1"/>
        <v>4.7972541507024268E-4</v>
      </c>
      <c r="H66" s="230">
        <f t="shared" si="2"/>
        <v>29</v>
      </c>
      <c r="I66" s="230">
        <f t="shared" si="3"/>
        <v>0</v>
      </c>
      <c r="J66" s="230">
        <f t="shared" si="4"/>
        <v>0</v>
      </c>
      <c r="K66" s="230">
        <f t="shared" si="5"/>
        <v>0</v>
      </c>
      <c r="L66" s="230">
        <f t="shared" si="6"/>
        <v>29</v>
      </c>
      <c r="M66" s="230">
        <v>1</v>
      </c>
      <c r="N66" s="230">
        <v>16</v>
      </c>
      <c r="O66" s="230">
        <v>21</v>
      </c>
      <c r="P66" s="230">
        <v>3</v>
      </c>
      <c r="Q66" s="230" t="s">
        <v>17</v>
      </c>
      <c r="R66" s="230">
        <v>18840</v>
      </c>
      <c r="S66" s="230">
        <v>1202</v>
      </c>
      <c r="T66" s="231">
        <v>11</v>
      </c>
    </row>
    <row r="67" spans="1:20" hidden="1" outlineLevel="4">
      <c r="A67" s="229">
        <v>3</v>
      </c>
      <c r="B67" s="230" t="s">
        <v>26</v>
      </c>
      <c r="C67" s="230" t="s">
        <v>4</v>
      </c>
      <c r="D67" s="230" t="s">
        <v>206</v>
      </c>
      <c r="E67" s="64">
        <v>1134</v>
      </c>
      <c r="F67" s="65">
        <f t="shared" si="0"/>
        <v>7.9656166307400886E-3</v>
      </c>
      <c r="G67" s="65">
        <f t="shared" si="1"/>
        <v>1.899332092233327E-3</v>
      </c>
      <c r="H67" s="230">
        <f t="shared" si="2"/>
        <v>1134</v>
      </c>
      <c r="I67" s="230">
        <f t="shared" si="3"/>
        <v>0</v>
      </c>
      <c r="J67" s="230">
        <f t="shared" si="4"/>
        <v>0</v>
      </c>
      <c r="K67" s="230">
        <f t="shared" si="5"/>
        <v>1134</v>
      </c>
      <c r="L67" s="230">
        <f t="shared" si="6"/>
        <v>0</v>
      </c>
      <c r="M67" s="230">
        <v>3</v>
      </c>
      <c r="N67" s="230">
        <v>16</v>
      </c>
      <c r="O67" s="230">
        <v>171</v>
      </c>
      <c r="P67" s="230">
        <v>3</v>
      </c>
      <c r="Q67" s="230" t="s">
        <v>17</v>
      </c>
      <c r="R67" s="230">
        <v>780452</v>
      </c>
      <c r="S67" s="230">
        <v>186092</v>
      </c>
      <c r="T67" s="231">
        <v>11</v>
      </c>
    </row>
    <row r="68" spans="1:20" hidden="1" outlineLevel="4">
      <c r="A68" s="229">
        <v>3</v>
      </c>
      <c r="B68" s="230" t="s">
        <v>26</v>
      </c>
      <c r="C68" s="230" t="s">
        <v>4</v>
      </c>
      <c r="D68" s="230" t="s">
        <v>194</v>
      </c>
      <c r="E68" s="64">
        <v>45</v>
      </c>
      <c r="F68" s="65">
        <f t="shared" si="0"/>
        <v>9.5370370370370366E-3</v>
      </c>
      <c r="G68" s="65">
        <f t="shared" si="1"/>
        <v>4.4212962962962966E-4</v>
      </c>
      <c r="H68" s="230">
        <f t="shared" si="2"/>
        <v>45</v>
      </c>
      <c r="I68" s="230">
        <f t="shared" si="3"/>
        <v>0</v>
      </c>
      <c r="J68" s="230">
        <f t="shared" si="4"/>
        <v>0</v>
      </c>
      <c r="K68" s="230">
        <f t="shared" si="5"/>
        <v>45</v>
      </c>
      <c r="L68" s="230">
        <f t="shared" si="6"/>
        <v>0</v>
      </c>
      <c r="M68" s="230">
        <v>3</v>
      </c>
      <c r="N68" s="230">
        <v>16</v>
      </c>
      <c r="O68" s="230">
        <v>207</v>
      </c>
      <c r="P68" s="230">
        <v>3</v>
      </c>
      <c r="Q68" s="230" t="s">
        <v>17</v>
      </c>
      <c r="R68" s="230">
        <v>37080</v>
      </c>
      <c r="S68" s="230">
        <v>1719</v>
      </c>
      <c r="T68" s="231">
        <v>11</v>
      </c>
    </row>
    <row r="69" spans="1:20" hidden="1" outlineLevel="4">
      <c r="A69" s="229">
        <v>3</v>
      </c>
      <c r="B69" s="230" t="s">
        <v>26</v>
      </c>
      <c r="C69" s="230" t="s">
        <v>4</v>
      </c>
      <c r="D69" s="230" t="s">
        <v>195</v>
      </c>
      <c r="E69" s="64">
        <v>75</v>
      </c>
      <c r="F69" s="65">
        <f t="shared" si="0"/>
        <v>5.3344135802469135E-3</v>
      </c>
      <c r="G69" s="65">
        <f t="shared" si="1"/>
        <v>3.0864197530864198E-7</v>
      </c>
      <c r="H69" s="230">
        <f t="shared" si="2"/>
        <v>75</v>
      </c>
      <c r="I69" s="230">
        <f t="shared" si="3"/>
        <v>0</v>
      </c>
      <c r="J69" s="230">
        <f t="shared" si="4"/>
        <v>0</v>
      </c>
      <c r="K69" s="230">
        <f t="shared" si="5"/>
        <v>0</v>
      </c>
      <c r="L69" s="230">
        <f t="shared" si="6"/>
        <v>75</v>
      </c>
      <c r="M69" s="230">
        <v>8</v>
      </c>
      <c r="N69" s="230">
        <v>16</v>
      </c>
      <c r="O69" s="230">
        <v>217</v>
      </c>
      <c r="P69" s="230">
        <v>3</v>
      </c>
      <c r="Q69" s="230" t="s">
        <v>17</v>
      </c>
      <c r="R69" s="230">
        <v>34567</v>
      </c>
      <c r="S69" s="230">
        <v>2</v>
      </c>
      <c r="T69" s="231">
        <v>11</v>
      </c>
    </row>
    <row r="70" spans="1:20" hidden="1" outlineLevel="4">
      <c r="A70" s="229">
        <v>3</v>
      </c>
      <c r="B70" s="230" t="s">
        <v>26</v>
      </c>
      <c r="C70" s="230" t="s">
        <v>4</v>
      </c>
      <c r="D70" s="230" t="s">
        <v>179</v>
      </c>
      <c r="E70" s="64">
        <v>4</v>
      </c>
      <c r="F70" s="65">
        <f t="shared" ref="F70:F133" si="7">R70/E70/86400</f>
        <v>8.9728009259259257E-3</v>
      </c>
      <c r="G70" s="65">
        <f t="shared" si="1"/>
        <v>1.8634259259259259E-3</v>
      </c>
      <c r="H70" s="230">
        <f t="shared" si="2"/>
        <v>4</v>
      </c>
      <c r="I70" s="230">
        <f t="shared" si="3"/>
        <v>0</v>
      </c>
      <c r="J70" s="230">
        <f t="shared" si="4"/>
        <v>0</v>
      </c>
      <c r="K70" s="230">
        <f t="shared" si="5"/>
        <v>4</v>
      </c>
      <c r="L70" s="230">
        <f t="shared" ref="L70:L133" si="8">IF(M70&lt;&gt;3,E70,0)</f>
        <v>0</v>
      </c>
      <c r="M70" s="230">
        <v>3</v>
      </c>
      <c r="N70" s="230">
        <v>16</v>
      </c>
      <c r="O70" s="230">
        <v>224</v>
      </c>
      <c r="P70" s="230">
        <v>3</v>
      </c>
      <c r="Q70" s="230" t="s">
        <v>17</v>
      </c>
      <c r="R70" s="230">
        <v>3101</v>
      </c>
      <c r="S70" s="230">
        <v>644</v>
      </c>
      <c r="T70" s="231">
        <v>11</v>
      </c>
    </row>
    <row r="71" spans="1:20" hidden="1" outlineLevel="3">
      <c r="A71" s="229"/>
      <c r="B71" s="230"/>
      <c r="C71" s="207" t="s">
        <v>188</v>
      </c>
      <c r="D71" s="127"/>
      <c r="E71" s="128">
        <f>SUBTOTAL(9,E62:E70)</f>
        <v>2350</v>
      </c>
      <c r="F71" s="129"/>
      <c r="G71" s="129"/>
      <c r="H71" s="230">
        <f>SUBTOTAL(9,H62:H70)</f>
        <v>2350</v>
      </c>
      <c r="I71" s="230">
        <f>SUBTOTAL(9,I62:I70)</f>
        <v>0</v>
      </c>
      <c r="J71" s="230">
        <f>SUBTOTAL(9,J62:J70)</f>
        <v>0</v>
      </c>
      <c r="K71" s="230">
        <f>SUBTOTAL(9,K62:K70)</f>
        <v>1183</v>
      </c>
      <c r="L71" s="230">
        <f>SUBTOTAL(9,L62:L70)</f>
        <v>1167</v>
      </c>
      <c r="M71" s="230"/>
      <c r="N71" s="230"/>
      <c r="O71" s="230"/>
      <c r="P71" s="230"/>
      <c r="Q71" s="230"/>
      <c r="R71" s="230"/>
      <c r="S71" s="230"/>
      <c r="T71" s="231"/>
    </row>
    <row r="72" spans="1:20" ht="15.6" outlineLevel="2" collapsed="1">
      <c r="A72" s="229"/>
      <c r="B72" s="111" t="s">
        <v>84</v>
      </c>
      <c r="C72" s="77"/>
      <c r="D72" s="77"/>
      <c r="E72" s="78">
        <f>SUBTOTAL(9,E62:E70)</f>
        <v>2350</v>
      </c>
      <c r="F72" s="79">
        <v>7.5537381796690305E-3</v>
      </c>
      <c r="G72" s="79">
        <v>4.2989263199369587E-3</v>
      </c>
      <c r="H72" s="230">
        <f>SUBTOTAL(9,H62:H70)</f>
        <v>2350</v>
      </c>
      <c r="I72" s="230">
        <f>SUBTOTAL(9,I62:I70)</f>
        <v>0</v>
      </c>
      <c r="J72" s="230">
        <f>SUBTOTAL(9,J62:J70)</f>
        <v>0</v>
      </c>
      <c r="K72" s="230">
        <f>SUBTOTAL(9,K62:K70)</f>
        <v>1183</v>
      </c>
      <c r="L72" s="230">
        <f>SUBTOTAL(9,L62:L70)</f>
        <v>1167</v>
      </c>
      <c r="M72" s="230"/>
      <c r="N72" s="230"/>
      <c r="O72" s="230"/>
      <c r="P72" s="230"/>
      <c r="Q72" s="230"/>
      <c r="R72" s="230"/>
      <c r="S72" s="230"/>
      <c r="T72" s="231"/>
    </row>
    <row r="73" spans="1:20" hidden="1" outlineLevel="4">
      <c r="A73" s="229">
        <v>3</v>
      </c>
      <c r="B73" s="230" t="s">
        <v>27</v>
      </c>
      <c r="C73" s="230" t="s">
        <v>4</v>
      </c>
      <c r="D73" s="230" t="s">
        <v>16</v>
      </c>
      <c r="E73" s="64">
        <v>263</v>
      </c>
      <c r="F73" s="65">
        <f t="shared" si="7"/>
        <v>6.9209002253203776E-3</v>
      </c>
      <c r="G73" s="65">
        <f t="shared" si="1"/>
        <v>4.7143448105900583E-3</v>
      </c>
      <c r="H73" s="230">
        <f t="shared" si="2"/>
        <v>263</v>
      </c>
      <c r="I73" s="230">
        <f t="shared" si="3"/>
        <v>0</v>
      </c>
      <c r="J73" s="230">
        <f t="shared" si="4"/>
        <v>0</v>
      </c>
      <c r="K73" s="230">
        <f t="shared" si="5"/>
        <v>0</v>
      </c>
      <c r="L73" s="230">
        <f t="shared" si="8"/>
        <v>263</v>
      </c>
      <c r="M73" s="230">
        <v>1</v>
      </c>
      <c r="N73" s="230">
        <v>26</v>
      </c>
      <c r="O73" s="230">
        <v>17</v>
      </c>
      <c r="P73" s="230">
        <v>3</v>
      </c>
      <c r="Q73" s="230" t="s">
        <v>17</v>
      </c>
      <c r="R73" s="230">
        <v>157265</v>
      </c>
      <c r="S73" s="230">
        <v>107125</v>
      </c>
      <c r="T73" s="231">
        <v>11</v>
      </c>
    </row>
    <row r="74" spans="1:20" hidden="1" outlineLevel="4">
      <c r="A74" s="229">
        <v>3</v>
      </c>
      <c r="B74" s="230" t="s">
        <v>27</v>
      </c>
      <c r="C74" s="230" t="s">
        <v>4</v>
      </c>
      <c r="D74" s="230" t="s">
        <v>19</v>
      </c>
      <c r="E74" s="64">
        <v>93</v>
      </c>
      <c r="F74" s="65">
        <f t="shared" si="7"/>
        <v>6.3010254878534443E-3</v>
      </c>
      <c r="G74" s="65">
        <f t="shared" si="1"/>
        <v>3.0009209478295495E-3</v>
      </c>
      <c r="H74" s="230">
        <f t="shared" si="2"/>
        <v>93</v>
      </c>
      <c r="I74" s="230">
        <f t="shared" si="3"/>
        <v>0</v>
      </c>
      <c r="J74" s="230">
        <f t="shared" si="4"/>
        <v>0</v>
      </c>
      <c r="K74" s="230">
        <f t="shared" si="5"/>
        <v>0</v>
      </c>
      <c r="L74" s="230">
        <f t="shared" si="8"/>
        <v>93</v>
      </c>
      <c r="M74" s="230">
        <v>1</v>
      </c>
      <c r="N74" s="230">
        <v>26</v>
      </c>
      <c r="O74" s="230">
        <v>18</v>
      </c>
      <c r="P74" s="230">
        <v>3</v>
      </c>
      <c r="Q74" s="230" t="s">
        <v>17</v>
      </c>
      <c r="R74" s="230">
        <v>50630</v>
      </c>
      <c r="S74" s="230">
        <v>24113</v>
      </c>
      <c r="T74" s="231">
        <v>11</v>
      </c>
    </row>
    <row r="75" spans="1:20" hidden="1" outlineLevel="4">
      <c r="A75" s="229">
        <v>3</v>
      </c>
      <c r="B75" s="230" t="s">
        <v>27</v>
      </c>
      <c r="C75" s="230" t="s">
        <v>4</v>
      </c>
      <c r="D75" s="230" t="s">
        <v>21</v>
      </c>
      <c r="E75" s="64">
        <v>78</v>
      </c>
      <c r="F75" s="65">
        <f t="shared" si="7"/>
        <v>7.4554843304843309E-3</v>
      </c>
      <c r="G75" s="65">
        <f t="shared" si="1"/>
        <v>4.1822471509971515E-3</v>
      </c>
      <c r="H75" s="230">
        <f t="shared" si="2"/>
        <v>78</v>
      </c>
      <c r="I75" s="230">
        <f t="shared" si="3"/>
        <v>0</v>
      </c>
      <c r="J75" s="230">
        <f t="shared" si="4"/>
        <v>0</v>
      </c>
      <c r="K75" s="230">
        <f t="shared" si="5"/>
        <v>0</v>
      </c>
      <c r="L75" s="230">
        <f t="shared" si="8"/>
        <v>78</v>
      </c>
      <c r="M75" s="230">
        <v>1</v>
      </c>
      <c r="N75" s="230">
        <v>26</v>
      </c>
      <c r="O75" s="230">
        <v>20</v>
      </c>
      <c r="P75" s="230">
        <v>3</v>
      </c>
      <c r="Q75" s="230" t="s">
        <v>17</v>
      </c>
      <c r="R75" s="230">
        <v>50244</v>
      </c>
      <c r="S75" s="230">
        <v>28185</v>
      </c>
      <c r="T75" s="231">
        <v>11</v>
      </c>
    </row>
    <row r="76" spans="1:20" hidden="1" outlineLevel="4">
      <c r="A76" s="229">
        <v>3</v>
      </c>
      <c r="B76" s="230" t="s">
        <v>27</v>
      </c>
      <c r="C76" s="230" t="s">
        <v>4</v>
      </c>
      <c r="D76" s="230" t="s">
        <v>193</v>
      </c>
      <c r="E76" s="64">
        <v>287</v>
      </c>
      <c r="F76" s="65">
        <f t="shared" si="7"/>
        <v>6.2818589495418761E-3</v>
      </c>
      <c r="G76" s="65">
        <f t="shared" si="1"/>
        <v>2.5043150729126338E-3</v>
      </c>
      <c r="H76" s="230">
        <f t="shared" si="2"/>
        <v>287</v>
      </c>
      <c r="I76" s="230">
        <f t="shared" si="3"/>
        <v>0</v>
      </c>
      <c r="J76" s="230">
        <f t="shared" si="4"/>
        <v>0</v>
      </c>
      <c r="K76" s="230">
        <f t="shared" si="5"/>
        <v>287</v>
      </c>
      <c r="L76" s="230">
        <f t="shared" si="8"/>
        <v>0</v>
      </c>
      <c r="M76" s="230">
        <v>3</v>
      </c>
      <c r="N76" s="230">
        <v>26</v>
      </c>
      <c r="O76" s="230">
        <v>162</v>
      </c>
      <c r="P76" s="230">
        <v>3</v>
      </c>
      <c r="Q76" s="230" t="s">
        <v>17</v>
      </c>
      <c r="R76" s="230">
        <v>155770</v>
      </c>
      <c r="S76" s="230">
        <v>62099</v>
      </c>
      <c r="T76" s="231">
        <v>11</v>
      </c>
    </row>
    <row r="77" spans="1:20" hidden="1" outlineLevel="4">
      <c r="A77" s="229">
        <v>3</v>
      </c>
      <c r="B77" s="230" t="s">
        <v>27</v>
      </c>
      <c r="C77" s="230" t="s">
        <v>4</v>
      </c>
      <c r="D77" s="230" t="s">
        <v>195</v>
      </c>
      <c r="E77" s="64">
        <v>47</v>
      </c>
      <c r="F77" s="65">
        <f t="shared" si="7"/>
        <v>2.9680358550039403E-2</v>
      </c>
      <c r="G77" s="65">
        <f t="shared" si="1"/>
        <v>0</v>
      </c>
      <c r="H77" s="230">
        <f t="shared" si="2"/>
        <v>47</v>
      </c>
      <c r="I77" s="230">
        <f t="shared" si="3"/>
        <v>0</v>
      </c>
      <c r="J77" s="230">
        <f t="shared" si="4"/>
        <v>0</v>
      </c>
      <c r="K77" s="230">
        <f t="shared" si="5"/>
        <v>0</v>
      </c>
      <c r="L77" s="230">
        <f t="shared" si="8"/>
        <v>47</v>
      </c>
      <c r="M77" s="230">
        <v>8</v>
      </c>
      <c r="N77" s="230">
        <v>26</v>
      </c>
      <c r="O77" s="230">
        <v>217</v>
      </c>
      <c r="P77" s="230">
        <v>3</v>
      </c>
      <c r="Q77" s="230" t="s">
        <v>17</v>
      </c>
      <c r="R77" s="230">
        <v>120526</v>
      </c>
      <c r="S77" s="230">
        <v>0</v>
      </c>
      <c r="T77" s="231">
        <v>11</v>
      </c>
    </row>
    <row r="78" spans="1:20" hidden="1" outlineLevel="3">
      <c r="A78" s="229"/>
      <c r="B78" s="230"/>
      <c r="C78" s="207" t="s">
        <v>188</v>
      </c>
      <c r="D78" s="127"/>
      <c r="E78" s="128">
        <f>SUBTOTAL(9,E73:E77)</f>
        <v>768</v>
      </c>
      <c r="F78" s="129"/>
      <c r="G78" s="129"/>
      <c r="H78" s="230">
        <f>SUBTOTAL(9,H73:H77)</f>
        <v>768</v>
      </c>
      <c r="I78" s="230">
        <f>SUBTOTAL(9,I73:I77)</f>
        <v>0</v>
      </c>
      <c r="J78" s="230">
        <f>SUBTOTAL(9,J73:J77)</f>
        <v>0</v>
      </c>
      <c r="K78" s="230">
        <f>SUBTOTAL(9,K73:K77)</f>
        <v>287</v>
      </c>
      <c r="L78" s="230">
        <f>SUBTOTAL(9,L73:L77)</f>
        <v>481</v>
      </c>
      <c r="M78" s="230"/>
      <c r="N78" s="230"/>
      <c r="O78" s="230"/>
      <c r="P78" s="230"/>
      <c r="Q78" s="230"/>
      <c r="R78" s="230"/>
      <c r="S78" s="230"/>
      <c r="T78" s="231"/>
    </row>
    <row r="79" spans="1:20" hidden="1" outlineLevel="4">
      <c r="A79" s="229">
        <v>3</v>
      </c>
      <c r="B79" s="230" t="s">
        <v>27</v>
      </c>
      <c r="C79" s="230" t="s">
        <v>5</v>
      </c>
      <c r="D79" s="230" t="s">
        <v>28</v>
      </c>
      <c r="E79" s="64">
        <v>28</v>
      </c>
      <c r="F79" s="65">
        <f t="shared" si="7"/>
        <v>2.6376901455026455E-2</v>
      </c>
      <c r="G79" s="65">
        <f t="shared" si="1"/>
        <v>4.3803736772486772E-3</v>
      </c>
      <c r="H79" s="230">
        <f t="shared" si="2"/>
        <v>0</v>
      </c>
      <c r="I79" s="230">
        <f t="shared" si="3"/>
        <v>28</v>
      </c>
      <c r="J79" s="230">
        <f t="shared" si="4"/>
        <v>0</v>
      </c>
      <c r="K79" s="230">
        <f t="shared" si="5"/>
        <v>0</v>
      </c>
      <c r="L79" s="230">
        <f t="shared" si="8"/>
        <v>28</v>
      </c>
      <c r="M79" s="230">
        <v>1</v>
      </c>
      <c r="N79" s="230">
        <v>26</v>
      </c>
      <c r="O79" s="230">
        <v>173</v>
      </c>
      <c r="P79" s="230">
        <v>12</v>
      </c>
      <c r="Q79" s="230" t="s">
        <v>29</v>
      </c>
      <c r="R79" s="230">
        <v>63811</v>
      </c>
      <c r="S79" s="230">
        <v>10597</v>
      </c>
      <c r="T79" s="231">
        <v>11</v>
      </c>
    </row>
    <row r="80" spans="1:20" hidden="1" outlineLevel="4">
      <c r="A80" s="229">
        <v>3</v>
      </c>
      <c r="B80" s="230" t="s">
        <v>27</v>
      </c>
      <c r="C80" s="230" t="s">
        <v>5</v>
      </c>
      <c r="D80" s="230" t="s">
        <v>30</v>
      </c>
      <c r="E80" s="64">
        <v>5</v>
      </c>
      <c r="F80" s="65">
        <f t="shared" si="7"/>
        <v>2.377546296296296E-2</v>
      </c>
      <c r="G80" s="65">
        <f t="shared" si="1"/>
        <v>8.7583333333333332E-2</v>
      </c>
      <c r="H80" s="230">
        <f t="shared" si="2"/>
        <v>0</v>
      </c>
      <c r="I80" s="230">
        <f t="shared" si="3"/>
        <v>5</v>
      </c>
      <c r="J80" s="230">
        <f t="shared" si="4"/>
        <v>0</v>
      </c>
      <c r="K80" s="230">
        <f t="shared" si="5"/>
        <v>0</v>
      </c>
      <c r="L80" s="230">
        <f t="shared" si="8"/>
        <v>5</v>
      </c>
      <c r="M80" s="230">
        <v>1</v>
      </c>
      <c r="N80" s="230">
        <v>26</v>
      </c>
      <c r="O80" s="230">
        <v>174</v>
      </c>
      <c r="P80" s="230">
        <v>12</v>
      </c>
      <c r="Q80" s="230" t="s">
        <v>29</v>
      </c>
      <c r="R80" s="230">
        <v>10271</v>
      </c>
      <c r="S80" s="230">
        <v>37836</v>
      </c>
      <c r="T80" s="231">
        <v>11</v>
      </c>
    </row>
    <row r="81" spans="1:20" hidden="1" outlineLevel="4">
      <c r="A81" s="229">
        <v>3</v>
      </c>
      <c r="B81" s="230" t="s">
        <v>27</v>
      </c>
      <c r="C81" s="230" t="s">
        <v>5</v>
      </c>
      <c r="D81" s="230" t="s">
        <v>31</v>
      </c>
      <c r="E81" s="64">
        <v>25</v>
      </c>
      <c r="F81" s="65">
        <f t="shared" si="7"/>
        <v>3.0191203703703703E-2</v>
      </c>
      <c r="G81" s="65">
        <f t="shared" si="1"/>
        <v>8.4865740740740735E-3</v>
      </c>
      <c r="H81" s="230">
        <f t="shared" si="2"/>
        <v>0</v>
      </c>
      <c r="I81" s="230">
        <f t="shared" si="3"/>
        <v>25</v>
      </c>
      <c r="J81" s="230">
        <f t="shared" si="4"/>
        <v>0</v>
      </c>
      <c r="K81" s="230">
        <f t="shared" si="5"/>
        <v>0</v>
      </c>
      <c r="L81" s="230">
        <f t="shared" si="8"/>
        <v>25</v>
      </c>
      <c r="M81" s="230">
        <v>1</v>
      </c>
      <c r="N81" s="230">
        <v>26</v>
      </c>
      <c r="O81" s="230">
        <v>175</v>
      </c>
      <c r="P81" s="230">
        <v>12</v>
      </c>
      <c r="Q81" s="230" t="s">
        <v>29</v>
      </c>
      <c r="R81" s="230">
        <v>65213</v>
      </c>
      <c r="S81" s="230">
        <v>18331</v>
      </c>
      <c r="T81" s="231">
        <v>11</v>
      </c>
    </row>
    <row r="82" spans="1:20" hidden="1" outlineLevel="4">
      <c r="A82" s="229">
        <v>3</v>
      </c>
      <c r="B82" s="230" t="s">
        <v>27</v>
      </c>
      <c r="C82" s="230" t="s">
        <v>5</v>
      </c>
      <c r="D82" s="230" t="s">
        <v>207</v>
      </c>
      <c r="E82" s="64">
        <v>16</v>
      </c>
      <c r="F82" s="65">
        <f t="shared" si="7"/>
        <v>1.3909866898148148E-2</v>
      </c>
      <c r="G82" s="65">
        <f t="shared" si="1"/>
        <v>1.3577835648148149E-3</v>
      </c>
      <c r="H82" s="230">
        <f t="shared" si="2"/>
        <v>0</v>
      </c>
      <c r="I82" s="230">
        <f t="shared" si="3"/>
        <v>16</v>
      </c>
      <c r="J82" s="230">
        <f t="shared" si="4"/>
        <v>0</v>
      </c>
      <c r="K82" s="230">
        <f t="shared" si="5"/>
        <v>16</v>
      </c>
      <c r="L82" s="230">
        <f t="shared" si="8"/>
        <v>0</v>
      </c>
      <c r="M82" s="230">
        <v>3</v>
      </c>
      <c r="N82" s="230">
        <v>26</v>
      </c>
      <c r="O82" s="230">
        <v>176</v>
      </c>
      <c r="P82" s="230">
        <v>12</v>
      </c>
      <c r="Q82" s="230" t="s">
        <v>29</v>
      </c>
      <c r="R82" s="230">
        <v>19229</v>
      </c>
      <c r="S82" s="230">
        <v>1877</v>
      </c>
      <c r="T82" s="231">
        <v>11</v>
      </c>
    </row>
    <row r="83" spans="1:20" hidden="1" outlineLevel="4">
      <c r="A83" s="229">
        <v>3</v>
      </c>
      <c r="B83" s="230" t="s">
        <v>27</v>
      </c>
      <c r="C83" s="230" t="s">
        <v>5</v>
      </c>
      <c r="D83" s="230" t="s">
        <v>208</v>
      </c>
      <c r="E83" s="64">
        <v>3</v>
      </c>
      <c r="F83" s="65">
        <f t="shared" si="7"/>
        <v>9.3402777777777772E-3</v>
      </c>
      <c r="G83" s="65">
        <f t="shared" si="1"/>
        <v>2.5655864197530864E-2</v>
      </c>
      <c r="H83" s="230">
        <f t="shared" si="2"/>
        <v>0</v>
      </c>
      <c r="I83" s="230">
        <f t="shared" si="3"/>
        <v>3</v>
      </c>
      <c r="J83" s="230">
        <f t="shared" si="4"/>
        <v>0</v>
      </c>
      <c r="K83" s="230">
        <f t="shared" si="5"/>
        <v>3</v>
      </c>
      <c r="L83" s="230">
        <f t="shared" si="8"/>
        <v>0</v>
      </c>
      <c r="M83" s="230">
        <v>3</v>
      </c>
      <c r="N83" s="230">
        <v>26</v>
      </c>
      <c r="O83" s="230">
        <v>177</v>
      </c>
      <c r="P83" s="230">
        <v>12</v>
      </c>
      <c r="Q83" s="230" t="s">
        <v>29</v>
      </c>
      <c r="R83" s="230">
        <v>2421</v>
      </c>
      <c r="S83" s="230">
        <v>6650</v>
      </c>
      <c r="T83" s="231">
        <v>11</v>
      </c>
    </row>
    <row r="84" spans="1:20" hidden="1" outlineLevel="4">
      <c r="A84" s="229">
        <v>3</v>
      </c>
      <c r="B84" s="230" t="s">
        <v>27</v>
      </c>
      <c r="C84" s="230" t="s">
        <v>5</v>
      </c>
      <c r="D84" s="230" t="s">
        <v>209</v>
      </c>
      <c r="E84" s="64">
        <v>3</v>
      </c>
      <c r="F84" s="65">
        <f t="shared" si="7"/>
        <v>1.4020061728395062E-2</v>
      </c>
      <c r="G84" s="65">
        <f t="shared" si="1"/>
        <v>8.5752314814814809E-2</v>
      </c>
      <c r="H84" s="230">
        <f t="shared" si="2"/>
        <v>0</v>
      </c>
      <c r="I84" s="230">
        <f t="shared" si="3"/>
        <v>3</v>
      </c>
      <c r="J84" s="230">
        <f t="shared" si="4"/>
        <v>0</v>
      </c>
      <c r="K84" s="230">
        <f t="shared" si="5"/>
        <v>3</v>
      </c>
      <c r="L84" s="230">
        <f t="shared" si="8"/>
        <v>0</v>
      </c>
      <c r="M84" s="230">
        <v>3</v>
      </c>
      <c r="N84" s="230">
        <v>26</v>
      </c>
      <c r="O84" s="230">
        <v>178</v>
      </c>
      <c r="P84" s="230">
        <v>12</v>
      </c>
      <c r="Q84" s="230" t="s">
        <v>29</v>
      </c>
      <c r="R84" s="230">
        <v>3634</v>
      </c>
      <c r="S84" s="230">
        <v>22227</v>
      </c>
      <c r="T84" s="231">
        <v>11</v>
      </c>
    </row>
    <row r="85" spans="1:20" hidden="1" outlineLevel="4">
      <c r="A85" s="229">
        <v>3</v>
      </c>
      <c r="B85" s="230" t="s">
        <v>27</v>
      </c>
      <c r="C85" s="230" t="s">
        <v>5</v>
      </c>
      <c r="D85" s="230" t="s">
        <v>32</v>
      </c>
      <c r="E85" s="64">
        <v>19</v>
      </c>
      <c r="F85" s="65">
        <f t="shared" si="7"/>
        <v>1.1933479532163742E-2</v>
      </c>
      <c r="G85" s="65">
        <f t="shared" si="1"/>
        <v>1.7986111111111112E-2</v>
      </c>
      <c r="H85" s="230">
        <f t="shared" si="2"/>
        <v>0</v>
      </c>
      <c r="I85" s="230">
        <f t="shared" si="3"/>
        <v>19</v>
      </c>
      <c r="J85" s="230">
        <f t="shared" si="4"/>
        <v>0</v>
      </c>
      <c r="K85" s="230">
        <f t="shared" si="5"/>
        <v>0</v>
      </c>
      <c r="L85" s="230">
        <f t="shared" si="8"/>
        <v>19</v>
      </c>
      <c r="M85" s="230">
        <v>1</v>
      </c>
      <c r="N85" s="230">
        <v>26</v>
      </c>
      <c r="O85" s="230">
        <v>199</v>
      </c>
      <c r="P85" s="230">
        <v>12</v>
      </c>
      <c r="Q85" s="230" t="s">
        <v>29</v>
      </c>
      <c r="R85" s="230">
        <v>19590</v>
      </c>
      <c r="S85" s="230">
        <v>29526</v>
      </c>
      <c r="T85" s="231">
        <v>11</v>
      </c>
    </row>
    <row r="86" spans="1:20" hidden="1" outlineLevel="4">
      <c r="A86" s="229">
        <v>3</v>
      </c>
      <c r="B86" s="230" t="s">
        <v>27</v>
      </c>
      <c r="C86" s="230" t="s">
        <v>5</v>
      </c>
      <c r="D86" s="230" t="s">
        <v>210</v>
      </c>
      <c r="E86" s="64">
        <v>8</v>
      </c>
      <c r="F86" s="65">
        <f t="shared" si="7"/>
        <v>2.6707175925925926E-2</v>
      </c>
      <c r="G86" s="65">
        <f t="shared" si="1"/>
        <v>9.5572916666666671E-3</v>
      </c>
      <c r="H86" s="230">
        <f t="shared" si="2"/>
        <v>0</v>
      </c>
      <c r="I86" s="230">
        <f t="shared" si="3"/>
        <v>8</v>
      </c>
      <c r="J86" s="230">
        <f t="shared" si="4"/>
        <v>0</v>
      </c>
      <c r="K86" s="230">
        <f t="shared" si="5"/>
        <v>8</v>
      </c>
      <c r="L86" s="230">
        <f t="shared" si="8"/>
        <v>0</v>
      </c>
      <c r="M86" s="230">
        <v>3</v>
      </c>
      <c r="N86" s="230">
        <v>26</v>
      </c>
      <c r="O86" s="230">
        <v>200</v>
      </c>
      <c r="P86" s="230">
        <v>12</v>
      </c>
      <c r="Q86" s="230" t="s">
        <v>29</v>
      </c>
      <c r="R86" s="230">
        <v>18460</v>
      </c>
      <c r="S86" s="230">
        <v>6606</v>
      </c>
      <c r="T86" s="231">
        <v>11</v>
      </c>
    </row>
    <row r="87" spans="1:20" hidden="1" outlineLevel="3">
      <c r="A87" s="229"/>
      <c r="B87" s="230"/>
      <c r="C87" s="208" t="s">
        <v>189</v>
      </c>
      <c r="D87" s="131"/>
      <c r="E87" s="132">
        <f>SUBTOTAL(9,E79:E86)</f>
        <v>107</v>
      </c>
      <c r="F87" s="133"/>
      <c r="G87" s="133"/>
      <c r="H87" s="230">
        <f>SUBTOTAL(9,H79:H86)</f>
        <v>0</v>
      </c>
      <c r="I87" s="230">
        <f>SUBTOTAL(9,I79:I86)</f>
        <v>107</v>
      </c>
      <c r="J87" s="230">
        <f>SUBTOTAL(9,J79:J86)</f>
        <v>0</v>
      </c>
      <c r="K87" s="230">
        <f>SUBTOTAL(9,K79:K86)</f>
        <v>30</v>
      </c>
      <c r="L87" s="230">
        <f>SUBTOTAL(9,L79:L86)</f>
        <v>77</v>
      </c>
      <c r="M87" s="230"/>
      <c r="N87" s="230"/>
      <c r="O87" s="230"/>
      <c r="P87" s="230"/>
      <c r="Q87" s="230"/>
      <c r="R87" s="230"/>
      <c r="S87" s="230"/>
      <c r="T87" s="231"/>
    </row>
    <row r="88" spans="1:20" hidden="1" outlineLevel="4">
      <c r="A88" s="229">
        <v>3</v>
      </c>
      <c r="B88" s="230" t="s">
        <v>27</v>
      </c>
      <c r="C88" s="230" t="s">
        <v>6</v>
      </c>
      <c r="D88" s="230" t="s">
        <v>33</v>
      </c>
      <c r="E88" s="64">
        <v>141</v>
      </c>
      <c r="F88" s="65">
        <f t="shared" si="7"/>
        <v>1.0798446939847649E-2</v>
      </c>
      <c r="G88" s="65">
        <f t="shared" si="1"/>
        <v>1.8793505384817443E-3</v>
      </c>
      <c r="H88" s="230">
        <f t="shared" si="2"/>
        <v>0</v>
      </c>
      <c r="I88" s="230">
        <f t="shared" si="3"/>
        <v>0</v>
      </c>
      <c r="J88" s="230">
        <f t="shared" si="4"/>
        <v>141</v>
      </c>
      <c r="K88" s="230">
        <f t="shared" si="5"/>
        <v>0</v>
      </c>
      <c r="L88" s="230">
        <f t="shared" si="8"/>
        <v>141</v>
      </c>
      <c r="M88" s="230">
        <v>1</v>
      </c>
      <c r="N88" s="230">
        <v>26</v>
      </c>
      <c r="O88" s="230">
        <v>86</v>
      </c>
      <c r="P88" s="230">
        <v>5</v>
      </c>
      <c r="Q88" s="230" t="s">
        <v>6</v>
      </c>
      <c r="R88" s="230">
        <v>131551</v>
      </c>
      <c r="S88" s="230">
        <v>22895</v>
      </c>
      <c r="T88" s="231">
        <v>11</v>
      </c>
    </row>
    <row r="89" spans="1:20" hidden="1" outlineLevel="4">
      <c r="A89" s="229">
        <v>3</v>
      </c>
      <c r="B89" s="230" t="s">
        <v>27</v>
      </c>
      <c r="C89" s="230" t="s">
        <v>6</v>
      </c>
      <c r="D89" s="230" t="s">
        <v>34</v>
      </c>
      <c r="E89" s="64">
        <v>960</v>
      </c>
      <c r="F89" s="65">
        <f t="shared" si="7"/>
        <v>8.3986424575617277E-3</v>
      </c>
      <c r="G89" s="65">
        <f t="shared" ref="G89:G176" si="9">S89/E89/86400</f>
        <v>1.6157407407407407E-3</v>
      </c>
      <c r="H89" s="230">
        <f t="shared" ref="H89:H176" si="10">IF(C89="ATENCIÓN CIUDADANÍA",E89,0)</f>
        <v>0</v>
      </c>
      <c r="I89" s="230">
        <f t="shared" ref="I89:I176" si="11">IF(C89="OTROS TEMAS GENERALITAT",E89,0)</f>
        <v>0</v>
      </c>
      <c r="J89" s="230">
        <f t="shared" ref="J89:J176" si="12">IF(C89="TEMAS MUNICIPALES",E89,0)</f>
        <v>960</v>
      </c>
      <c r="K89" s="230">
        <f t="shared" ref="K89:K176" si="13">IF(M89=3,E89,0)</f>
        <v>0</v>
      </c>
      <c r="L89" s="230">
        <f t="shared" si="8"/>
        <v>960</v>
      </c>
      <c r="M89" s="230">
        <v>1</v>
      </c>
      <c r="N89" s="230">
        <v>26</v>
      </c>
      <c r="O89" s="230">
        <v>103</v>
      </c>
      <c r="P89" s="230">
        <v>5</v>
      </c>
      <c r="Q89" s="230" t="s">
        <v>6</v>
      </c>
      <c r="R89" s="230">
        <v>696617</v>
      </c>
      <c r="S89" s="230">
        <v>134016</v>
      </c>
      <c r="T89" s="231">
        <v>11</v>
      </c>
    </row>
    <row r="90" spans="1:20" hidden="1" outlineLevel="4">
      <c r="A90" s="229">
        <v>3</v>
      </c>
      <c r="B90" s="230" t="s">
        <v>27</v>
      </c>
      <c r="C90" s="230" t="s">
        <v>6</v>
      </c>
      <c r="D90" s="230" t="s">
        <v>201</v>
      </c>
      <c r="E90" s="64">
        <v>151</v>
      </c>
      <c r="F90" s="65">
        <f t="shared" si="7"/>
        <v>1.0071054083885209E-2</v>
      </c>
      <c r="G90" s="65">
        <f t="shared" si="9"/>
        <v>8.7526060829040957E-4</v>
      </c>
      <c r="H90" s="230">
        <f t="shared" si="10"/>
        <v>0</v>
      </c>
      <c r="I90" s="230">
        <f t="shared" si="11"/>
        <v>0</v>
      </c>
      <c r="J90" s="230">
        <f t="shared" si="12"/>
        <v>151</v>
      </c>
      <c r="K90" s="230">
        <f t="shared" si="13"/>
        <v>151</v>
      </c>
      <c r="L90" s="230">
        <f t="shared" si="8"/>
        <v>0</v>
      </c>
      <c r="M90" s="230">
        <v>3</v>
      </c>
      <c r="N90" s="230">
        <v>26</v>
      </c>
      <c r="O90" s="230">
        <v>169</v>
      </c>
      <c r="P90" s="230">
        <v>5</v>
      </c>
      <c r="Q90" s="230" t="s">
        <v>6</v>
      </c>
      <c r="R90" s="230">
        <v>131391</v>
      </c>
      <c r="S90" s="230">
        <v>11419</v>
      </c>
      <c r="T90" s="231">
        <v>11</v>
      </c>
    </row>
    <row r="91" spans="1:20" hidden="1" outlineLevel="4">
      <c r="A91" s="229">
        <v>3</v>
      </c>
      <c r="B91" s="230" t="s">
        <v>27</v>
      </c>
      <c r="C91" s="230" t="s">
        <v>6</v>
      </c>
      <c r="D91" s="230" t="s">
        <v>35</v>
      </c>
      <c r="E91" s="64">
        <v>203</v>
      </c>
      <c r="F91" s="65">
        <f t="shared" si="7"/>
        <v>8.2671957671957685E-3</v>
      </c>
      <c r="G91" s="65">
        <f t="shared" si="9"/>
        <v>3.7543901660280969E-3</v>
      </c>
      <c r="H91" s="230">
        <f t="shared" si="10"/>
        <v>0</v>
      </c>
      <c r="I91" s="230">
        <f t="shared" si="11"/>
        <v>0</v>
      </c>
      <c r="J91" s="230">
        <f t="shared" si="12"/>
        <v>203</v>
      </c>
      <c r="K91" s="230">
        <f t="shared" si="13"/>
        <v>0</v>
      </c>
      <c r="L91" s="230">
        <f t="shared" si="8"/>
        <v>203</v>
      </c>
      <c r="M91" s="230">
        <v>1</v>
      </c>
      <c r="N91" s="230">
        <v>26</v>
      </c>
      <c r="O91" s="230">
        <v>172</v>
      </c>
      <c r="P91" s="230">
        <v>5</v>
      </c>
      <c r="Q91" s="230" t="s">
        <v>6</v>
      </c>
      <c r="R91" s="230">
        <v>145000</v>
      </c>
      <c r="S91" s="230">
        <v>65849</v>
      </c>
      <c r="T91" s="231">
        <v>11</v>
      </c>
    </row>
    <row r="92" spans="1:20" hidden="1" outlineLevel="3">
      <c r="A92" s="229"/>
      <c r="B92" s="230"/>
      <c r="C92" s="210" t="s">
        <v>190</v>
      </c>
      <c r="D92" s="135"/>
      <c r="E92" s="136">
        <f>SUBTOTAL(9,E88:E91)</f>
        <v>1455</v>
      </c>
      <c r="F92" s="137"/>
      <c r="G92" s="137"/>
      <c r="H92" s="230">
        <f>SUBTOTAL(9,H88:H91)</f>
        <v>0</v>
      </c>
      <c r="I92" s="230">
        <f>SUBTOTAL(9,I88:I91)</f>
        <v>0</v>
      </c>
      <c r="J92" s="230">
        <f>SUBTOTAL(9,J88:J91)</f>
        <v>1455</v>
      </c>
      <c r="K92" s="230">
        <f>SUBTOTAL(9,K88:K91)</f>
        <v>151</v>
      </c>
      <c r="L92" s="230">
        <f>SUBTOTAL(9,L88:L91)</f>
        <v>1304</v>
      </c>
      <c r="M92" s="230"/>
      <c r="N92" s="230"/>
      <c r="O92" s="230"/>
      <c r="P92" s="230"/>
      <c r="Q92" s="230"/>
      <c r="R92" s="230"/>
      <c r="S92" s="230"/>
      <c r="T92" s="231"/>
    </row>
    <row r="93" spans="1:20" ht="15.6" outlineLevel="2" collapsed="1">
      <c r="A93" s="229"/>
      <c r="B93" s="111" t="s">
        <v>85</v>
      </c>
      <c r="C93" s="77"/>
      <c r="D93" s="77"/>
      <c r="E93" s="78">
        <f>SUBTOTAL(9,E73:E91)</f>
        <v>2330</v>
      </c>
      <c r="F93" s="79">
        <v>9.1481034414242577E-3</v>
      </c>
      <c r="G93" s="79">
        <v>2.927550270227309E-3</v>
      </c>
      <c r="H93" s="230">
        <f>SUBTOTAL(9,H73:H91)</f>
        <v>768</v>
      </c>
      <c r="I93" s="230">
        <f>SUBTOTAL(9,I73:I91)</f>
        <v>107</v>
      </c>
      <c r="J93" s="230">
        <f>SUBTOTAL(9,J73:J91)</f>
        <v>1455</v>
      </c>
      <c r="K93" s="230">
        <f>SUBTOTAL(9,K73:K91)</f>
        <v>468</v>
      </c>
      <c r="L93" s="230">
        <f>SUBTOTAL(9,L73:L91)</f>
        <v>1862</v>
      </c>
      <c r="M93" s="230"/>
      <c r="N93" s="230"/>
      <c r="O93" s="230"/>
      <c r="P93" s="230"/>
      <c r="Q93" s="230"/>
      <c r="R93" s="230"/>
      <c r="S93" s="230"/>
      <c r="T93" s="231"/>
    </row>
    <row r="94" spans="1:20" hidden="1" outlineLevel="4">
      <c r="A94" s="229">
        <v>3</v>
      </c>
      <c r="B94" s="230" t="s">
        <v>36</v>
      </c>
      <c r="C94" s="230" t="s">
        <v>4</v>
      </c>
      <c r="D94" s="230" t="s">
        <v>16</v>
      </c>
      <c r="E94" s="64">
        <v>80</v>
      </c>
      <c r="F94" s="65">
        <f t="shared" si="7"/>
        <v>6.4960937500000001E-3</v>
      </c>
      <c r="G94" s="65">
        <f t="shared" si="9"/>
        <v>3.1289062499999997E-3</v>
      </c>
      <c r="H94" s="230">
        <f t="shared" si="10"/>
        <v>80</v>
      </c>
      <c r="I94" s="230">
        <f t="shared" si="11"/>
        <v>0</v>
      </c>
      <c r="J94" s="230">
        <f t="shared" si="12"/>
        <v>0</v>
      </c>
      <c r="K94" s="230">
        <f t="shared" si="13"/>
        <v>0</v>
      </c>
      <c r="L94" s="230">
        <f t="shared" si="8"/>
        <v>80</v>
      </c>
      <c r="M94" s="230">
        <v>1</v>
      </c>
      <c r="N94" s="230">
        <v>18</v>
      </c>
      <c r="O94" s="230">
        <v>17</v>
      </c>
      <c r="P94" s="230">
        <v>3</v>
      </c>
      <c r="Q94" s="230" t="s">
        <v>17</v>
      </c>
      <c r="R94" s="230">
        <v>44901</v>
      </c>
      <c r="S94" s="230">
        <v>21627</v>
      </c>
      <c r="T94" s="231">
        <v>11</v>
      </c>
    </row>
    <row r="95" spans="1:20" hidden="1" outlineLevel="4">
      <c r="A95" s="229">
        <v>3</v>
      </c>
      <c r="B95" s="230" t="s">
        <v>36</v>
      </c>
      <c r="C95" s="230" t="s">
        <v>4</v>
      </c>
      <c r="D95" s="230" t="s">
        <v>19</v>
      </c>
      <c r="E95" s="64">
        <v>807</v>
      </c>
      <c r="F95" s="65">
        <f t="shared" si="7"/>
        <v>5.2889215888751199E-3</v>
      </c>
      <c r="G95" s="65">
        <f t="shared" si="9"/>
        <v>3.6732410849511219E-3</v>
      </c>
      <c r="H95" s="230">
        <f t="shared" si="10"/>
        <v>807</v>
      </c>
      <c r="I95" s="230">
        <f t="shared" si="11"/>
        <v>0</v>
      </c>
      <c r="J95" s="230">
        <f t="shared" si="12"/>
        <v>0</v>
      </c>
      <c r="K95" s="230">
        <f t="shared" si="13"/>
        <v>0</v>
      </c>
      <c r="L95" s="230">
        <f t="shared" si="8"/>
        <v>807</v>
      </c>
      <c r="M95" s="230">
        <v>1</v>
      </c>
      <c r="N95" s="230">
        <v>18</v>
      </c>
      <c r="O95" s="230">
        <v>18</v>
      </c>
      <c r="P95" s="230">
        <v>3</v>
      </c>
      <c r="Q95" s="230" t="s">
        <v>17</v>
      </c>
      <c r="R95" s="230">
        <v>368769</v>
      </c>
      <c r="S95" s="230">
        <v>256116</v>
      </c>
      <c r="T95" s="231">
        <v>11</v>
      </c>
    </row>
    <row r="96" spans="1:20" hidden="1" outlineLevel="4">
      <c r="A96" s="229">
        <v>3</v>
      </c>
      <c r="B96" s="230" t="s">
        <v>36</v>
      </c>
      <c r="C96" s="230" t="s">
        <v>4</v>
      </c>
      <c r="D96" s="230" t="s">
        <v>21</v>
      </c>
      <c r="E96" s="64">
        <v>191</v>
      </c>
      <c r="F96" s="65">
        <f t="shared" si="7"/>
        <v>5.1565226876090749E-3</v>
      </c>
      <c r="G96" s="65">
        <f t="shared" si="9"/>
        <v>4.0089926313748303E-3</v>
      </c>
      <c r="H96" s="230">
        <f t="shared" si="10"/>
        <v>191</v>
      </c>
      <c r="I96" s="230">
        <f t="shared" si="11"/>
        <v>0</v>
      </c>
      <c r="J96" s="230">
        <f t="shared" si="12"/>
        <v>0</v>
      </c>
      <c r="K96" s="230">
        <f t="shared" si="13"/>
        <v>0</v>
      </c>
      <c r="L96" s="230">
        <f t="shared" si="8"/>
        <v>191</v>
      </c>
      <c r="M96" s="230">
        <v>1</v>
      </c>
      <c r="N96" s="230">
        <v>18</v>
      </c>
      <c r="O96" s="230">
        <v>20</v>
      </c>
      <c r="P96" s="230">
        <v>3</v>
      </c>
      <c r="Q96" s="230" t="s">
        <v>17</v>
      </c>
      <c r="R96" s="230">
        <v>85095</v>
      </c>
      <c r="S96" s="230">
        <v>66158</v>
      </c>
      <c r="T96" s="231">
        <v>11</v>
      </c>
    </row>
    <row r="97" spans="1:20" hidden="1" outlineLevel="4">
      <c r="A97" s="229">
        <v>3</v>
      </c>
      <c r="B97" s="230" t="s">
        <v>36</v>
      </c>
      <c r="C97" s="230" t="s">
        <v>4</v>
      </c>
      <c r="D97" s="230" t="s">
        <v>195</v>
      </c>
      <c r="E97" s="64">
        <v>79</v>
      </c>
      <c r="F97" s="65">
        <f t="shared" si="7"/>
        <v>5.8267405063291144E-3</v>
      </c>
      <c r="G97" s="65">
        <f t="shared" si="9"/>
        <v>2.9301453352086262E-7</v>
      </c>
      <c r="H97" s="230">
        <f t="shared" si="10"/>
        <v>79</v>
      </c>
      <c r="I97" s="230">
        <f t="shared" si="11"/>
        <v>0</v>
      </c>
      <c r="J97" s="230">
        <f t="shared" si="12"/>
        <v>0</v>
      </c>
      <c r="K97" s="230">
        <f t="shared" si="13"/>
        <v>0</v>
      </c>
      <c r="L97" s="230">
        <f t="shared" si="8"/>
        <v>79</v>
      </c>
      <c r="M97" s="230">
        <v>8</v>
      </c>
      <c r="N97" s="230">
        <v>18</v>
      </c>
      <c r="O97" s="230">
        <v>217</v>
      </c>
      <c r="P97" s="230">
        <v>3</v>
      </c>
      <c r="Q97" s="230" t="s">
        <v>17</v>
      </c>
      <c r="R97" s="230">
        <v>39771</v>
      </c>
      <c r="S97" s="230">
        <v>2</v>
      </c>
      <c r="T97" s="231">
        <v>11</v>
      </c>
    </row>
    <row r="98" spans="1:20" hidden="1" outlineLevel="3">
      <c r="A98" s="229"/>
      <c r="B98" s="230"/>
      <c r="C98" s="207" t="s">
        <v>188</v>
      </c>
      <c r="D98" s="127"/>
      <c r="E98" s="128">
        <f>SUBTOTAL(9,E94:E97)</f>
        <v>1157</v>
      </c>
      <c r="F98" s="129"/>
      <c r="G98" s="129"/>
      <c r="H98" s="230">
        <f>SUBTOTAL(9,H94:H97)</f>
        <v>1157</v>
      </c>
      <c r="I98" s="230">
        <f>SUBTOTAL(9,I94:I97)</f>
        <v>0</v>
      </c>
      <c r="J98" s="230">
        <f>SUBTOTAL(9,J94:J97)</f>
        <v>0</v>
      </c>
      <c r="K98" s="230">
        <f>SUBTOTAL(9,K94:K97)</f>
        <v>0</v>
      </c>
      <c r="L98" s="230">
        <f>SUBTOTAL(9,L94:L97)</f>
        <v>1157</v>
      </c>
      <c r="M98" s="230"/>
      <c r="N98" s="230"/>
      <c r="O98" s="230"/>
      <c r="P98" s="230"/>
      <c r="Q98" s="230"/>
      <c r="R98" s="230"/>
      <c r="S98" s="230"/>
      <c r="T98" s="231"/>
    </row>
    <row r="99" spans="1:20" hidden="1" outlineLevel="4">
      <c r="A99" s="229">
        <v>3</v>
      </c>
      <c r="B99" s="230" t="s">
        <v>36</v>
      </c>
      <c r="C99" s="230" t="s">
        <v>6</v>
      </c>
      <c r="D99" s="230" t="s">
        <v>37</v>
      </c>
      <c r="E99" s="64">
        <v>1608</v>
      </c>
      <c r="F99" s="65">
        <f t="shared" si="7"/>
        <v>1.1808765777593514E-2</v>
      </c>
      <c r="G99" s="65">
        <f t="shared" si="9"/>
        <v>7.5765630758245807E-3</v>
      </c>
      <c r="H99" s="230">
        <f t="shared" si="10"/>
        <v>0</v>
      </c>
      <c r="I99" s="230">
        <f t="shared" si="11"/>
        <v>0</v>
      </c>
      <c r="J99" s="230">
        <f t="shared" si="12"/>
        <v>1608</v>
      </c>
      <c r="K99" s="230">
        <f t="shared" si="13"/>
        <v>0</v>
      </c>
      <c r="L99" s="230">
        <f t="shared" si="8"/>
        <v>1608</v>
      </c>
      <c r="M99" s="230">
        <v>1</v>
      </c>
      <c r="N99" s="230">
        <v>18</v>
      </c>
      <c r="O99" s="230">
        <v>87</v>
      </c>
      <c r="P99" s="230">
        <v>5</v>
      </c>
      <c r="Q99" s="230" t="s">
        <v>6</v>
      </c>
      <c r="R99" s="230">
        <v>1640606</v>
      </c>
      <c r="S99" s="230">
        <v>1052621</v>
      </c>
      <c r="T99" s="231">
        <v>11</v>
      </c>
    </row>
    <row r="100" spans="1:20" hidden="1" outlineLevel="3">
      <c r="A100" s="229"/>
      <c r="B100" s="230"/>
      <c r="C100" s="210" t="s">
        <v>190</v>
      </c>
      <c r="D100" s="135"/>
      <c r="E100" s="136">
        <f>SUBTOTAL(9,E99:E99)</f>
        <v>1608</v>
      </c>
      <c r="F100" s="137"/>
      <c r="G100" s="137"/>
      <c r="H100" s="230">
        <f>SUBTOTAL(9,H99:H99)</f>
        <v>0</v>
      </c>
      <c r="I100" s="230">
        <f>SUBTOTAL(9,I99:I99)</f>
        <v>0</v>
      </c>
      <c r="J100" s="230">
        <f>SUBTOTAL(9,J99:J99)</f>
        <v>1608</v>
      </c>
      <c r="K100" s="230">
        <f>SUBTOTAL(9,K99:K99)</f>
        <v>0</v>
      </c>
      <c r="L100" s="230">
        <f>SUBTOTAL(9,L99:L99)</f>
        <v>1608</v>
      </c>
      <c r="M100" s="230"/>
      <c r="N100" s="230"/>
      <c r="O100" s="230"/>
      <c r="P100" s="230"/>
      <c r="Q100" s="230"/>
      <c r="R100" s="230"/>
      <c r="S100" s="230"/>
      <c r="T100" s="231"/>
    </row>
    <row r="101" spans="1:20" ht="15.6" outlineLevel="2" collapsed="1">
      <c r="A101" s="229"/>
      <c r="B101" s="111" t="s">
        <v>86</v>
      </c>
      <c r="C101" s="77"/>
      <c r="D101" s="77"/>
      <c r="E101" s="78">
        <f>SUBTOTAL(9,E94:E99)</f>
        <v>2765</v>
      </c>
      <c r="F101" s="79">
        <v>9.1217182372245655E-3</v>
      </c>
      <c r="G101" s="79">
        <v>5.8457404058669888E-3</v>
      </c>
      <c r="H101" s="230">
        <f>SUBTOTAL(9,H94:H99)</f>
        <v>1157</v>
      </c>
      <c r="I101" s="230">
        <f>SUBTOTAL(9,I94:I99)</f>
        <v>0</v>
      </c>
      <c r="J101" s="230">
        <f>SUBTOTAL(9,J94:J99)</f>
        <v>1608</v>
      </c>
      <c r="K101" s="230">
        <f>SUBTOTAL(9,K94:K99)</f>
        <v>0</v>
      </c>
      <c r="L101" s="230">
        <f>SUBTOTAL(9,L94:L99)</f>
        <v>2765</v>
      </c>
      <c r="M101" s="230"/>
      <c r="N101" s="230"/>
      <c r="O101" s="230"/>
      <c r="P101" s="230"/>
      <c r="Q101" s="230"/>
      <c r="R101" s="230"/>
      <c r="S101" s="230"/>
      <c r="T101" s="231"/>
    </row>
    <row r="102" spans="1:20" ht="17.399999999999999" outlineLevel="1">
      <c r="A102" s="23" t="s">
        <v>104</v>
      </c>
      <c r="B102" s="88"/>
      <c r="C102" s="88"/>
      <c r="D102" s="88"/>
      <c r="E102" s="89">
        <f>SUBTOTAL(9,E5:E99)</f>
        <v>14915</v>
      </c>
      <c r="F102" s="90"/>
      <c r="G102" s="90"/>
      <c r="H102" s="230">
        <f>SUBTOTAL(9,H5:H99)</f>
        <v>8646</v>
      </c>
      <c r="I102" s="230">
        <f>SUBTOTAL(9,I5:I99)</f>
        <v>1214</v>
      </c>
      <c r="J102" s="230">
        <f>SUBTOTAL(9,J5:J99)</f>
        <v>5055</v>
      </c>
      <c r="K102" s="230">
        <f>SUBTOTAL(9,K5:K99)</f>
        <v>3655</v>
      </c>
      <c r="L102" s="230">
        <f>SUBTOTAL(9,L5:L99)</f>
        <v>11260</v>
      </c>
      <c r="M102" s="230"/>
      <c r="N102" s="230"/>
      <c r="O102" s="230"/>
      <c r="P102" s="230"/>
      <c r="Q102" s="230"/>
      <c r="R102" s="230"/>
      <c r="S102" s="230"/>
      <c r="T102" s="231"/>
    </row>
    <row r="103" spans="1:20" hidden="1" outlineLevel="4">
      <c r="A103" s="229">
        <v>12</v>
      </c>
      <c r="B103" s="230" t="s">
        <v>39</v>
      </c>
      <c r="C103" s="230" t="s">
        <v>4</v>
      </c>
      <c r="D103" s="230" t="s">
        <v>16</v>
      </c>
      <c r="E103" s="64">
        <v>374</v>
      </c>
      <c r="F103" s="65">
        <f t="shared" si="7"/>
        <v>5.7410811546840957E-3</v>
      </c>
      <c r="G103" s="65">
        <f t="shared" si="9"/>
        <v>5.7636413151119035E-3</v>
      </c>
      <c r="H103" s="230">
        <f t="shared" si="10"/>
        <v>374</v>
      </c>
      <c r="I103" s="230">
        <f t="shared" si="11"/>
        <v>0</v>
      </c>
      <c r="J103" s="230">
        <f t="shared" si="12"/>
        <v>0</v>
      </c>
      <c r="K103" s="230">
        <f t="shared" si="13"/>
        <v>0</v>
      </c>
      <c r="L103" s="230">
        <f t="shared" si="8"/>
        <v>374</v>
      </c>
      <c r="M103" s="230">
        <v>1</v>
      </c>
      <c r="N103" s="230">
        <v>10</v>
      </c>
      <c r="O103" s="230">
        <v>17</v>
      </c>
      <c r="P103" s="230">
        <v>3</v>
      </c>
      <c r="Q103" s="230" t="s">
        <v>17</v>
      </c>
      <c r="R103" s="230">
        <v>185515</v>
      </c>
      <c r="S103" s="230">
        <v>186244</v>
      </c>
      <c r="T103" s="231">
        <v>11</v>
      </c>
    </row>
    <row r="104" spans="1:20" hidden="1" outlineLevel="4">
      <c r="A104" s="229">
        <v>12</v>
      </c>
      <c r="B104" s="230" t="s">
        <v>39</v>
      </c>
      <c r="C104" s="230" t="s">
        <v>4</v>
      </c>
      <c r="D104" s="230" t="s">
        <v>19</v>
      </c>
      <c r="E104" s="64">
        <v>445</v>
      </c>
      <c r="F104" s="65">
        <f t="shared" si="7"/>
        <v>7.4400228880565954E-3</v>
      </c>
      <c r="G104" s="65">
        <f t="shared" si="9"/>
        <v>3.1783447773616317E-3</v>
      </c>
      <c r="H104" s="230">
        <f t="shared" si="10"/>
        <v>445</v>
      </c>
      <c r="I104" s="230">
        <f t="shared" si="11"/>
        <v>0</v>
      </c>
      <c r="J104" s="230">
        <f t="shared" si="12"/>
        <v>0</v>
      </c>
      <c r="K104" s="230">
        <f t="shared" si="13"/>
        <v>0</v>
      </c>
      <c r="L104" s="230">
        <f t="shared" si="8"/>
        <v>445</v>
      </c>
      <c r="M104" s="230">
        <v>1</v>
      </c>
      <c r="N104" s="230">
        <v>10</v>
      </c>
      <c r="O104" s="230">
        <v>18</v>
      </c>
      <c r="P104" s="230">
        <v>3</v>
      </c>
      <c r="Q104" s="230" t="s">
        <v>17</v>
      </c>
      <c r="R104" s="230">
        <v>286054</v>
      </c>
      <c r="S104" s="230">
        <v>122201</v>
      </c>
      <c r="T104" s="231">
        <v>11</v>
      </c>
    </row>
    <row r="105" spans="1:20" hidden="1" outlineLevel="4">
      <c r="A105" s="229">
        <v>12</v>
      </c>
      <c r="B105" s="230" t="s">
        <v>39</v>
      </c>
      <c r="C105" s="230" t="s">
        <v>4</v>
      </c>
      <c r="D105" s="230" t="s">
        <v>20</v>
      </c>
      <c r="E105" s="64">
        <v>447</v>
      </c>
      <c r="F105" s="65">
        <f t="shared" si="7"/>
        <v>1.1386972822934792E-2</v>
      </c>
      <c r="G105" s="65">
        <f t="shared" si="9"/>
        <v>5.0685381970337227E-3</v>
      </c>
      <c r="H105" s="230">
        <f t="shared" si="10"/>
        <v>447</v>
      </c>
      <c r="I105" s="230">
        <f t="shared" si="11"/>
        <v>0</v>
      </c>
      <c r="J105" s="230">
        <f t="shared" si="12"/>
        <v>0</v>
      </c>
      <c r="K105" s="230">
        <f t="shared" si="13"/>
        <v>0</v>
      </c>
      <c r="L105" s="230">
        <f t="shared" si="8"/>
        <v>447</v>
      </c>
      <c r="M105" s="230">
        <v>1</v>
      </c>
      <c r="N105" s="230">
        <v>10</v>
      </c>
      <c r="O105" s="230">
        <v>19</v>
      </c>
      <c r="P105" s="230">
        <v>3</v>
      </c>
      <c r="Q105" s="230" t="s">
        <v>17</v>
      </c>
      <c r="R105" s="230">
        <v>439774</v>
      </c>
      <c r="S105" s="230">
        <v>195751</v>
      </c>
      <c r="T105" s="231">
        <v>11</v>
      </c>
    </row>
    <row r="106" spans="1:20" hidden="1" outlineLevel="4">
      <c r="A106" s="229">
        <v>12</v>
      </c>
      <c r="B106" s="230" t="s">
        <v>39</v>
      </c>
      <c r="C106" s="230" t="s">
        <v>4</v>
      </c>
      <c r="D106" s="230" t="s">
        <v>21</v>
      </c>
      <c r="E106" s="64">
        <v>208</v>
      </c>
      <c r="F106" s="65">
        <f t="shared" si="7"/>
        <v>8.1091969373219362E-3</v>
      </c>
      <c r="G106" s="65">
        <f t="shared" si="9"/>
        <v>3.240796385327635E-3</v>
      </c>
      <c r="H106" s="230">
        <f t="shared" si="10"/>
        <v>208</v>
      </c>
      <c r="I106" s="230">
        <f t="shared" si="11"/>
        <v>0</v>
      </c>
      <c r="J106" s="230">
        <f t="shared" si="12"/>
        <v>0</v>
      </c>
      <c r="K106" s="230">
        <f t="shared" si="13"/>
        <v>0</v>
      </c>
      <c r="L106" s="230">
        <f t="shared" si="8"/>
        <v>208</v>
      </c>
      <c r="M106" s="230">
        <v>1</v>
      </c>
      <c r="N106" s="230">
        <v>10</v>
      </c>
      <c r="O106" s="230">
        <v>20</v>
      </c>
      <c r="P106" s="230">
        <v>3</v>
      </c>
      <c r="Q106" s="230" t="s">
        <v>17</v>
      </c>
      <c r="R106" s="230">
        <v>145732</v>
      </c>
      <c r="S106" s="230">
        <v>58241</v>
      </c>
      <c r="T106" s="231">
        <v>11</v>
      </c>
    </row>
    <row r="107" spans="1:20" hidden="1" outlineLevel="4">
      <c r="A107" s="229">
        <v>12</v>
      </c>
      <c r="B107" s="230" t="s">
        <v>39</v>
      </c>
      <c r="C107" s="230" t="s">
        <v>4</v>
      </c>
      <c r="D107" s="230" t="s">
        <v>22</v>
      </c>
      <c r="E107" s="64">
        <v>56</v>
      </c>
      <c r="F107" s="65">
        <f t="shared" si="7"/>
        <v>9.5072751322751326E-3</v>
      </c>
      <c r="G107" s="65">
        <f t="shared" si="9"/>
        <v>2.0176091269841273E-3</v>
      </c>
      <c r="H107" s="230">
        <f t="shared" si="10"/>
        <v>56</v>
      </c>
      <c r="I107" s="230">
        <f t="shared" si="11"/>
        <v>0</v>
      </c>
      <c r="J107" s="230">
        <f t="shared" si="12"/>
        <v>0</v>
      </c>
      <c r="K107" s="230">
        <f t="shared" si="13"/>
        <v>0</v>
      </c>
      <c r="L107" s="230">
        <f t="shared" si="8"/>
        <v>56</v>
      </c>
      <c r="M107" s="230">
        <v>1</v>
      </c>
      <c r="N107" s="230">
        <v>10</v>
      </c>
      <c r="O107" s="230">
        <v>21</v>
      </c>
      <c r="P107" s="230">
        <v>3</v>
      </c>
      <c r="Q107" s="230" t="s">
        <v>17</v>
      </c>
      <c r="R107" s="230">
        <v>46000</v>
      </c>
      <c r="S107" s="230">
        <v>9762</v>
      </c>
      <c r="T107" s="231">
        <v>11</v>
      </c>
    </row>
    <row r="108" spans="1:20" hidden="1" outlineLevel="4">
      <c r="A108" s="229">
        <v>12</v>
      </c>
      <c r="B108" s="230" t="s">
        <v>39</v>
      </c>
      <c r="C108" s="230" t="s">
        <v>4</v>
      </c>
      <c r="D108" s="230" t="s">
        <v>211</v>
      </c>
      <c r="E108" s="64">
        <v>63</v>
      </c>
      <c r="F108" s="65">
        <f t="shared" si="7"/>
        <v>5.6733171663727218E-3</v>
      </c>
      <c r="G108" s="65">
        <f t="shared" si="9"/>
        <v>1.7546663727219284E-3</v>
      </c>
      <c r="H108" s="230">
        <f t="shared" si="10"/>
        <v>63</v>
      </c>
      <c r="I108" s="230">
        <f t="shared" si="11"/>
        <v>0</v>
      </c>
      <c r="J108" s="230">
        <f t="shared" si="12"/>
        <v>0</v>
      </c>
      <c r="K108" s="230">
        <f t="shared" si="13"/>
        <v>63</v>
      </c>
      <c r="L108" s="230">
        <f t="shared" si="8"/>
        <v>0</v>
      </c>
      <c r="M108" s="230">
        <v>3</v>
      </c>
      <c r="N108" s="230">
        <v>10</v>
      </c>
      <c r="O108" s="230">
        <v>57</v>
      </c>
      <c r="P108" s="230">
        <v>3</v>
      </c>
      <c r="Q108" s="230" t="s">
        <v>17</v>
      </c>
      <c r="R108" s="230">
        <v>30881</v>
      </c>
      <c r="S108" s="230">
        <v>9551</v>
      </c>
      <c r="T108" s="231">
        <v>11</v>
      </c>
    </row>
    <row r="109" spans="1:20" hidden="1" outlineLevel="4">
      <c r="A109" s="229">
        <v>12</v>
      </c>
      <c r="B109" s="230" t="s">
        <v>39</v>
      </c>
      <c r="C109" s="230" t="s">
        <v>4</v>
      </c>
      <c r="D109" s="230" t="s">
        <v>192</v>
      </c>
      <c r="E109" s="64">
        <v>268</v>
      </c>
      <c r="F109" s="65">
        <f t="shared" si="7"/>
        <v>1.167953634604754E-2</v>
      </c>
      <c r="G109" s="65">
        <f t="shared" si="9"/>
        <v>1.8389821724709785E-3</v>
      </c>
      <c r="H109" s="230">
        <f t="shared" si="10"/>
        <v>268</v>
      </c>
      <c r="I109" s="230">
        <f t="shared" si="11"/>
        <v>0</v>
      </c>
      <c r="J109" s="230">
        <f t="shared" si="12"/>
        <v>0</v>
      </c>
      <c r="K109" s="230">
        <f t="shared" si="13"/>
        <v>268</v>
      </c>
      <c r="L109" s="230">
        <f t="shared" si="8"/>
        <v>0</v>
      </c>
      <c r="M109" s="230">
        <v>3</v>
      </c>
      <c r="N109" s="230">
        <v>10</v>
      </c>
      <c r="O109" s="230">
        <v>58</v>
      </c>
      <c r="P109" s="230">
        <v>3</v>
      </c>
      <c r="Q109" s="230" t="s">
        <v>17</v>
      </c>
      <c r="R109" s="230">
        <v>270442</v>
      </c>
      <c r="S109" s="230">
        <v>42582</v>
      </c>
      <c r="T109" s="231">
        <v>11</v>
      </c>
    </row>
    <row r="110" spans="1:20" hidden="1" outlineLevel="4">
      <c r="A110" s="229">
        <v>12</v>
      </c>
      <c r="B110" s="230" t="s">
        <v>39</v>
      </c>
      <c r="C110" s="230" t="s">
        <v>4</v>
      </c>
      <c r="D110" s="230" t="s">
        <v>212</v>
      </c>
      <c r="E110" s="64">
        <v>139</v>
      </c>
      <c r="F110" s="65">
        <f t="shared" si="7"/>
        <v>8.4533206767918988E-3</v>
      </c>
      <c r="G110" s="65">
        <f t="shared" si="9"/>
        <v>6.7804090061284307E-4</v>
      </c>
      <c r="H110" s="230">
        <f t="shared" si="10"/>
        <v>139</v>
      </c>
      <c r="I110" s="230">
        <f t="shared" si="11"/>
        <v>0</v>
      </c>
      <c r="J110" s="230">
        <f t="shared" si="12"/>
        <v>0</v>
      </c>
      <c r="K110" s="230">
        <f t="shared" si="13"/>
        <v>139</v>
      </c>
      <c r="L110" s="230">
        <f t="shared" si="8"/>
        <v>0</v>
      </c>
      <c r="M110" s="230">
        <v>3</v>
      </c>
      <c r="N110" s="230">
        <v>10</v>
      </c>
      <c r="O110" s="230">
        <v>98</v>
      </c>
      <c r="P110" s="230">
        <v>3</v>
      </c>
      <c r="Q110" s="230" t="s">
        <v>17</v>
      </c>
      <c r="R110" s="230">
        <v>101521</v>
      </c>
      <c r="S110" s="230">
        <v>8143</v>
      </c>
      <c r="T110" s="231">
        <v>11</v>
      </c>
    </row>
    <row r="111" spans="1:20" hidden="1" outlineLevel="4">
      <c r="A111" s="229">
        <v>12</v>
      </c>
      <c r="B111" s="230" t="s">
        <v>39</v>
      </c>
      <c r="C111" s="230" t="s">
        <v>4</v>
      </c>
      <c r="D111" s="230" t="s">
        <v>194</v>
      </c>
      <c r="E111" s="64">
        <v>27</v>
      </c>
      <c r="F111" s="65">
        <f t="shared" si="7"/>
        <v>8.1434327846364885E-3</v>
      </c>
      <c r="G111" s="65">
        <f t="shared" si="9"/>
        <v>5.7613168724279839E-4</v>
      </c>
      <c r="H111" s="230">
        <f t="shared" si="10"/>
        <v>27</v>
      </c>
      <c r="I111" s="230">
        <f t="shared" si="11"/>
        <v>0</v>
      </c>
      <c r="J111" s="230">
        <f t="shared" si="12"/>
        <v>0</v>
      </c>
      <c r="K111" s="230">
        <f t="shared" si="13"/>
        <v>27</v>
      </c>
      <c r="L111" s="230">
        <f t="shared" si="8"/>
        <v>0</v>
      </c>
      <c r="M111" s="230">
        <v>3</v>
      </c>
      <c r="N111" s="230">
        <v>10</v>
      </c>
      <c r="O111" s="230">
        <v>207</v>
      </c>
      <c r="P111" s="230">
        <v>3</v>
      </c>
      <c r="Q111" s="230" t="s">
        <v>17</v>
      </c>
      <c r="R111" s="230">
        <v>18997</v>
      </c>
      <c r="S111" s="230">
        <v>1344</v>
      </c>
      <c r="T111" s="231">
        <v>11</v>
      </c>
    </row>
    <row r="112" spans="1:20" hidden="1" outlineLevel="4">
      <c r="A112" s="229">
        <v>12</v>
      </c>
      <c r="B112" s="230" t="s">
        <v>39</v>
      </c>
      <c r="C112" s="230" t="s">
        <v>4</v>
      </c>
      <c r="D112" s="230" t="s">
        <v>195</v>
      </c>
      <c r="E112" s="64">
        <v>23</v>
      </c>
      <c r="F112" s="65">
        <f t="shared" si="7"/>
        <v>4.8409822866344607E-3</v>
      </c>
      <c r="G112" s="65">
        <f t="shared" si="9"/>
        <v>0</v>
      </c>
      <c r="H112" s="230">
        <f t="shared" si="10"/>
        <v>23</v>
      </c>
      <c r="I112" s="230">
        <f t="shared" si="11"/>
        <v>0</v>
      </c>
      <c r="J112" s="230">
        <f t="shared" si="12"/>
        <v>0</v>
      </c>
      <c r="K112" s="230">
        <f t="shared" si="13"/>
        <v>0</v>
      </c>
      <c r="L112" s="230">
        <f t="shared" si="8"/>
        <v>23</v>
      </c>
      <c r="M112" s="230">
        <v>8</v>
      </c>
      <c r="N112" s="230">
        <v>10</v>
      </c>
      <c r="O112" s="230">
        <v>217</v>
      </c>
      <c r="P112" s="230">
        <v>3</v>
      </c>
      <c r="Q112" s="230" t="s">
        <v>17</v>
      </c>
      <c r="R112" s="230">
        <v>9620</v>
      </c>
      <c r="S112" s="230">
        <v>0</v>
      </c>
      <c r="T112" s="231">
        <v>11</v>
      </c>
    </row>
    <row r="113" spans="1:20" hidden="1" outlineLevel="3">
      <c r="A113" s="229"/>
      <c r="B113" s="230"/>
      <c r="C113" s="207" t="s">
        <v>188</v>
      </c>
      <c r="D113" s="127"/>
      <c r="E113" s="128">
        <f>SUBTOTAL(9,E103:E112)</f>
        <v>2050</v>
      </c>
      <c r="F113" s="129"/>
      <c r="G113" s="129"/>
      <c r="H113" s="230">
        <f>SUBTOTAL(9,H103:H112)</f>
        <v>2050</v>
      </c>
      <c r="I113" s="230">
        <f>SUBTOTAL(9,I103:I112)</f>
        <v>0</v>
      </c>
      <c r="J113" s="230">
        <f>SUBTOTAL(9,J103:J112)</f>
        <v>0</v>
      </c>
      <c r="K113" s="230">
        <f>SUBTOTAL(9,K103:K112)</f>
        <v>497</v>
      </c>
      <c r="L113" s="230">
        <f>SUBTOTAL(9,L103:L112)</f>
        <v>1553</v>
      </c>
      <c r="M113" s="230"/>
      <c r="N113" s="230"/>
      <c r="O113" s="230"/>
      <c r="P113" s="230"/>
      <c r="Q113" s="230"/>
      <c r="R113" s="230"/>
      <c r="S113" s="230"/>
      <c r="T113" s="231"/>
    </row>
    <row r="114" spans="1:20" hidden="1" outlineLevel="4">
      <c r="A114" s="229">
        <v>12</v>
      </c>
      <c r="B114" s="230" t="s">
        <v>39</v>
      </c>
      <c r="C114" s="230" t="s">
        <v>5</v>
      </c>
      <c r="D114" s="230" t="s">
        <v>213</v>
      </c>
      <c r="E114" s="64">
        <v>163</v>
      </c>
      <c r="F114" s="65">
        <f t="shared" si="7"/>
        <v>2.0158557714155874E-2</v>
      </c>
      <c r="G114" s="65">
        <f t="shared" si="9"/>
        <v>1.0619035446489435E-3</v>
      </c>
      <c r="H114" s="230">
        <f t="shared" si="10"/>
        <v>0</v>
      </c>
      <c r="I114" s="230">
        <f t="shared" si="11"/>
        <v>163</v>
      </c>
      <c r="J114" s="230">
        <f t="shared" si="12"/>
        <v>0</v>
      </c>
      <c r="K114" s="230">
        <f t="shared" si="13"/>
        <v>0</v>
      </c>
      <c r="L114" s="230">
        <f t="shared" si="8"/>
        <v>163</v>
      </c>
      <c r="M114" s="230">
        <v>1</v>
      </c>
      <c r="N114" s="230">
        <v>10</v>
      </c>
      <c r="O114" s="230">
        <v>22</v>
      </c>
      <c r="P114" s="230">
        <v>12</v>
      </c>
      <c r="Q114" s="230" t="s">
        <v>29</v>
      </c>
      <c r="R114" s="230">
        <v>283897</v>
      </c>
      <c r="S114" s="230">
        <v>14955</v>
      </c>
      <c r="T114" s="231">
        <v>11</v>
      </c>
    </row>
    <row r="115" spans="1:20" hidden="1" outlineLevel="4">
      <c r="A115" s="229">
        <v>12</v>
      </c>
      <c r="B115" s="230" t="s">
        <v>39</v>
      </c>
      <c r="C115" s="230" t="s">
        <v>5</v>
      </c>
      <c r="D115" s="230" t="s">
        <v>40</v>
      </c>
      <c r="E115" s="64">
        <v>117</v>
      </c>
      <c r="F115" s="65">
        <f t="shared" si="7"/>
        <v>1.688627730294397E-2</v>
      </c>
      <c r="G115" s="65">
        <f t="shared" si="9"/>
        <v>6.475348211459322E-3</v>
      </c>
      <c r="H115" s="230">
        <f t="shared" si="10"/>
        <v>0</v>
      </c>
      <c r="I115" s="230">
        <f t="shared" si="11"/>
        <v>117</v>
      </c>
      <c r="J115" s="230">
        <f t="shared" si="12"/>
        <v>0</v>
      </c>
      <c r="K115" s="230">
        <f t="shared" si="13"/>
        <v>0</v>
      </c>
      <c r="L115" s="230">
        <f t="shared" si="8"/>
        <v>117</v>
      </c>
      <c r="M115" s="230">
        <v>1</v>
      </c>
      <c r="N115" s="230">
        <v>10</v>
      </c>
      <c r="O115" s="230">
        <v>25</v>
      </c>
      <c r="P115" s="230">
        <v>11</v>
      </c>
      <c r="Q115" s="230" t="s">
        <v>41</v>
      </c>
      <c r="R115" s="230">
        <v>170700</v>
      </c>
      <c r="S115" s="230">
        <v>65458</v>
      </c>
      <c r="T115" s="231">
        <v>11</v>
      </c>
    </row>
    <row r="116" spans="1:20" hidden="1" outlineLevel="4">
      <c r="A116" s="229">
        <v>12</v>
      </c>
      <c r="B116" s="230" t="s">
        <v>39</v>
      </c>
      <c r="C116" s="230" t="s">
        <v>5</v>
      </c>
      <c r="D116" s="230" t="s">
        <v>214</v>
      </c>
      <c r="E116" s="64">
        <v>30</v>
      </c>
      <c r="F116" s="65">
        <f t="shared" si="7"/>
        <v>2.2466435185185183E-2</v>
      </c>
      <c r="G116" s="65">
        <f t="shared" si="9"/>
        <v>4.6153549382716048E-3</v>
      </c>
      <c r="H116" s="230">
        <f t="shared" si="10"/>
        <v>0</v>
      </c>
      <c r="I116" s="230">
        <f t="shared" si="11"/>
        <v>30</v>
      </c>
      <c r="J116" s="230">
        <f t="shared" si="12"/>
        <v>0</v>
      </c>
      <c r="K116" s="230">
        <f t="shared" si="13"/>
        <v>30</v>
      </c>
      <c r="L116" s="230">
        <f t="shared" si="8"/>
        <v>0</v>
      </c>
      <c r="M116" s="230">
        <v>3</v>
      </c>
      <c r="N116" s="230">
        <v>10</v>
      </c>
      <c r="O116" s="230">
        <v>63</v>
      </c>
      <c r="P116" s="230">
        <v>8</v>
      </c>
      <c r="Q116" s="230" t="s">
        <v>42</v>
      </c>
      <c r="R116" s="230">
        <v>58233</v>
      </c>
      <c r="S116" s="230">
        <v>11963</v>
      </c>
      <c r="T116" s="231">
        <v>11</v>
      </c>
    </row>
    <row r="117" spans="1:20" hidden="1" outlineLevel="4">
      <c r="A117" s="229">
        <v>12</v>
      </c>
      <c r="B117" s="230" t="s">
        <v>39</v>
      </c>
      <c r="C117" s="230" t="s">
        <v>5</v>
      </c>
      <c r="D117" s="230" t="s">
        <v>215</v>
      </c>
      <c r="E117" s="64">
        <v>69</v>
      </c>
      <c r="F117" s="65">
        <f t="shared" si="7"/>
        <v>1.1600409286097693E-2</v>
      </c>
      <c r="G117" s="65">
        <f t="shared" si="9"/>
        <v>6.908883521202361E-3</v>
      </c>
      <c r="H117" s="230">
        <f t="shared" si="10"/>
        <v>0</v>
      </c>
      <c r="I117" s="230">
        <f t="shared" si="11"/>
        <v>69</v>
      </c>
      <c r="J117" s="230">
        <f t="shared" si="12"/>
        <v>0</v>
      </c>
      <c r="K117" s="230">
        <f t="shared" si="13"/>
        <v>69</v>
      </c>
      <c r="L117" s="230">
        <f t="shared" si="8"/>
        <v>0</v>
      </c>
      <c r="M117" s="230">
        <v>3</v>
      </c>
      <c r="N117" s="230">
        <v>10</v>
      </c>
      <c r="O117" s="230">
        <v>167</v>
      </c>
      <c r="P117" s="230">
        <v>6</v>
      </c>
      <c r="Q117" s="230" t="s">
        <v>43</v>
      </c>
      <c r="R117" s="230">
        <v>69157</v>
      </c>
      <c r="S117" s="230">
        <v>41188</v>
      </c>
      <c r="T117" s="231">
        <v>11</v>
      </c>
    </row>
    <row r="118" spans="1:20" hidden="1" outlineLevel="4">
      <c r="A118" s="229">
        <v>12</v>
      </c>
      <c r="B118" s="230" t="s">
        <v>39</v>
      </c>
      <c r="C118" s="230" t="s">
        <v>5</v>
      </c>
      <c r="D118" s="230" t="s">
        <v>216</v>
      </c>
      <c r="E118" s="64">
        <v>64</v>
      </c>
      <c r="F118" s="65">
        <f t="shared" si="7"/>
        <v>2.0336552372685186E-2</v>
      </c>
      <c r="G118" s="65">
        <f t="shared" si="9"/>
        <v>2.9164858217592591E-3</v>
      </c>
      <c r="H118" s="230">
        <f t="shared" si="10"/>
        <v>0</v>
      </c>
      <c r="I118" s="230">
        <f t="shared" si="11"/>
        <v>64</v>
      </c>
      <c r="J118" s="230">
        <f t="shared" si="12"/>
        <v>0</v>
      </c>
      <c r="K118" s="230">
        <f t="shared" si="13"/>
        <v>64</v>
      </c>
      <c r="L118" s="230">
        <f t="shared" si="8"/>
        <v>0</v>
      </c>
      <c r="M118" s="230">
        <v>3</v>
      </c>
      <c r="N118" s="230">
        <v>10</v>
      </c>
      <c r="O118" s="230">
        <v>168</v>
      </c>
      <c r="P118" s="230">
        <v>12</v>
      </c>
      <c r="Q118" s="230" t="s">
        <v>29</v>
      </c>
      <c r="R118" s="230">
        <v>112453</v>
      </c>
      <c r="S118" s="230">
        <v>16127</v>
      </c>
      <c r="T118" s="231">
        <v>11</v>
      </c>
    </row>
    <row r="119" spans="1:20" hidden="1" outlineLevel="3">
      <c r="A119" s="229"/>
      <c r="B119" s="230"/>
      <c r="C119" s="208" t="s">
        <v>189</v>
      </c>
      <c r="D119" s="131"/>
      <c r="E119" s="132">
        <f>SUBTOTAL(9,E114:E118)</f>
        <v>443</v>
      </c>
      <c r="F119" s="133"/>
      <c r="G119" s="133"/>
      <c r="H119" s="230">
        <f>SUBTOTAL(9,H114:H118)</f>
        <v>0</v>
      </c>
      <c r="I119" s="230">
        <f>SUBTOTAL(9,I114:I118)</f>
        <v>443</v>
      </c>
      <c r="J119" s="230">
        <f>SUBTOTAL(9,J114:J118)</f>
        <v>0</v>
      </c>
      <c r="K119" s="230">
        <f>SUBTOTAL(9,K114:K118)</f>
        <v>163</v>
      </c>
      <c r="L119" s="230">
        <f>SUBTOTAL(9,L114:L118)</f>
        <v>280</v>
      </c>
      <c r="M119" s="230"/>
      <c r="N119" s="230"/>
      <c r="O119" s="230"/>
      <c r="P119" s="230"/>
      <c r="Q119" s="230"/>
      <c r="R119" s="230"/>
      <c r="S119" s="230"/>
      <c r="T119" s="231"/>
    </row>
    <row r="120" spans="1:20" ht="15.6" outlineLevel="2" collapsed="1">
      <c r="A120" s="229"/>
      <c r="B120" s="111" t="s">
        <v>88</v>
      </c>
      <c r="C120" s="77"/>
      <c r="D120" s="77"/>
      <c r="E120" s="78">
        <f>SUBTOTAL(9,E103:E118)</f>
        <v>2493</v>
      </c>
      <c r="F120" s="79">
        <v>1.034830859740607E-2</v>
      </c>
      <c r="G120" s="79">
        <v>3.6375462405847481E-3</v>
      </c>
      <c r="H120" s="230">
        <f>SUBTOTAL(9,H103:H118)</f>
        <v>2050</v>
      </c>
      <c r="I120" s="230">
        <f>SUBTOTAL(9,I103:I118)</f>
        <v>443</v>
      </c>
      <c r="J120" s="230">
        <f>SUBTOTAL(9,J103:J118)</f>
        <v>0</v>
      </c>
      <c r="K120" s="230">
        <f>SUBTOTAL(9,K103:K118)</f>
        <v>660</v>
      </c>
      <c r="L120" s="230">
        <f>SUBTOTAL(9,L103:L118)</f>
        <v>1833</v>
      </c>
      <c r="M120" s="230"/>
      <c r="N120" s="230"/>
      <c r="O120" s="230"/>
      <c r="P120" s="230"/>
      <c r="Q120" s="230"/>
      <c r="R120" s="230"/>
      <c r="S120" s="230"/>
      <c r="T120" s="231"/>
    </row>
    <row r="121" spans="1:20" hidden="1" outlineLevel="4">
      <c r="A121" s="229">
        <v>12</v>
      </c>
      <c r="B121" s="230" t="s">
        <v>44</v>
      </c>
      <c r="C121" s="230" t="s">
        <v>4</v>
      </c>
      <c r="D121" s="230" t="s">
        <v>16</v>
      </c>
      <c r="E121" s="64">
        <v>9</v>
      </c>
      <c r="F121" s="65">
        <f t="shared" si="7"/>
        <v>3.3179012345679014E-2</v>
      </c>
      <c r="G121" s="65">
        <f t="shared" si="9"/>
        <v>1.3582818930041153E-2</v>
      </c>
      <c r="H121" s="230">
        <f t="shared" si="10"/>
        <v>9</v>
      </c>
      <c r="I121" s="230">
        <f t="shared" si="11"/>
        <v>0</v>
      </c>
      <c r="J121" s="230">
        <f t="shared" si="12"/>
        <v>0</v>
      </c>
      <c r="K121" s="230">
        <f t="shared" si="13"/>
        <v>0</v>
      </c>
      <c r="L121" s="230">
        <f t="shared" si="8"/>
        <v>9</v>
      </c>
      <c r="M121" s="230">
        <v>1</v>
      </c>
      <c r="N121" s="230">
        <v>24</v>
      </c>
      <c r="O121" s="230">
        <v>17</v>
      </c>
      <c r="P121" s="230">
        <v>3</v>
      </c>
      <c r="Q121" s="230" t="s">
        <v>17</v>
      </c>
      <c r="R121" s="230">
        <v>25800</v>
      </c>
      <c r="S121" s="230">
        <v>10562</v>
      </c>
      <c r="T121" s="231">
        <v>11</v>
      </c>
    </row>
    <row r="122" spans="1:20" hidden="1" outlineLevel="4">
      <c r="A122" s="229">
        <v>12</v>
      </c>
      <c r="B122" s="230" t="s">
        <v>44</v>
      </c>
      <c r="C122" s="230" t="s">
        <v>4</v>
      </c>
      <c r="D122" s="230" t="s">
        <v>19</v>
      </c>
      <c r="E122" s="64">
        <v>2</v>
      </c>
      <c r="F122" s="65">
        <f t="shared" si="7"/>
        <v>5.185185185185185E-3</v>
      </c>
      <c r="G122" s="65">
        <f t="shared" si="9"/>
        <v>1.7673611111111112E-2</v>
      </c>
      <c r="H122" s="230">
        <f t="shared" si="10"/>
        <v>2</v>
      </c>
      <c r="I122" s="230">
        <f t="shared" si="11"/>
        <v>0</v>
      </c>
      <c r="J122" s="230">
        <f t="shared" si="12"/>
        <v>0</v>
      </c>
      <c r="K122" s="230">
        <f t="shared" si="13"/>
        <v>0</v>
      </c>
      <c r="L122" s="230">
        <f t="shared" si="8"/>
        <v>2</v>
      </c>
      <c r="M122" s="230">
        <v>1</v>
      </c>
      <c r="N122" s="230">
        <v>24</v>
      </c>
      <c r="O122" s="230">
        <v>18</v>
      </c>
      <c r="P122" s="230">
        <v>3</v>
      </c>
      <c r="Q122" s="230" t="s">
        <v>17</v>
      </c>
      <c r="R122" s="230">
        <v>896</v>
      </c>
      <c r="S122" s="230">
        <v>3054</v>
      </c>
      <c r="T122" s="231">
        <v>11</v>
      </c>
    </row>
    <row r="123" spans="1:20" hidden="1" outlineLevel="4">
      <c r="A123" s="229">
        <v>12</v>
      </c>
      <c r="B123" s="230" t="s">
        <v>44</v>
      </c>
      <c r="C123" s="230" t="s">
        <v>4</v>
      </c>
      <c r="D123" s="230" t="s">
        <v>21</v>
      </c>
      <c r="E123" s="64">
        <v>4</v>
      </c>
      <c r="F123" s="65">
        <f t="shared" si="7"/>
        <v>4.464409722222222E-2</v>
      </c>
      <c r="G123" s="65">
        <f t="shared" si="9"/>
        <v>1.8153935185185186E-2</v>
      </c>
      <c r="H123" s="230">
        <f t="shared" si="10"/>
        <v>4</v>
      </c>
      <c r="I123" s="230">
        <f t="shared" si="11"/>
        <v>0</v>
      </c>
      <c r="J123" s="230">
        <f t="shared" si="12"/>
        <v>0</v>
      </c>
      <c r="K123" s="230">
        <f t="shared" si="13"/>
        <v>0</v>
      </c>
      <c r="L123" s="230">
        <f t="shared" si="8"/>
        <v>4</v>
      </c>
      <c r="M123" s="230">
        <v>1</v>
      </c>
      <c r="N123" s="230">
        <v>24</v>
      </c>
      <c r="O123" s="230">
        <v>20</v>
      </c>
      <c r="P123" s="230">
        <v>3</v>
      </c>
      <c r="Q123" s="230" t="s">
        <v>17</v>
      </c>
      <c r="R123" s="230">
        <v>15429</v>
      </c>
      <c r="S123" s="230">
        <v>6274</v>
      </c>
      <c r="T123" s="231">
        <v>11</v>
      </c>
    </row>
    <row r="124" spans="1:20" hidden="1" outlineLevel="4">
      <c r="A124" s="229">
        <v>12</v>
      </c>
      <c r="B124" s="230" t="s">
        <v>44</v>
      </c>
      <c r="C124" s="230" t="s">
        <v>4</v>
      </c>
      <c r="D124" s="230" t="s">
        <v>193</v>
      </c>
      <c r="E124" s="64">
        <v>67</v>
      </c>
      <c r="F124" s="65">
        <f t="shared" si="7"/>
        <v>2.4927618850193477E-2</v>
      </c>
      <c r="G124" s="65">
        <f t="shared" si="9"/>
        <v>4.083575179657269E-3</v>
      </c>
      <c r="H124" s="230">
        <f t="shared" si="10"/>
        <v>67</v>
      </c>
      <c r="I124" s="230">
        <f t="shared" si="11"/>
        <v>0</v>
      </c>
      <c r="J124" s="230">
        <f t="shared" si="12"/>
        <v>0</v>
      </c>
      <c r="K124" s="230">
        <f t="shared" si="13"/>
        <v>67</v>
      </c>
      <c r="L124" s="230">
        <f t="shared" si="8"/>
        <v>0</v>
      </c>
      <c r="M124" s="230">
        <v>3</v>
      </c>
      <c r="N124" s="230">
        <v>24</v>
      </c>
      <c r="O124" s="230">
        <v>162</v>
      </c>
      <c r="P124" s="230">
        <v>3</v>
      </c>
      <c r="Q124" s="230" t="s">
        <v>17</v>
      </c>
      <c r="R124" s="230">
        <v>144301</v>
      </c>
      <c r="S124" s="230">
        <v>23639</v>
      </c>
      <c r="T124" s="231">
        <v>11</v>
      </c>
    </row>
    <row r="125" spans="1:20" hidden="1" outlineLevel="3">
      <c r="A125" s="229"/>
      <c r="B125" s="230"/>
      <c r="C125" s="207" t="s">
        <v>188</v>
      </c>
      <c r="D125" s="127"/>
      <c r="E125" s="128">
        <f>SUBTOTAL(9,E121:E124)</f>
        <v>82</v>
      </c>
      <c r="F125" s="129"/>
      <c r="G125" s="129"/>
      <c r="H125" s="230">
        <f>SUBTOTAL(9,H121:H124)</f>
        <v>82</v>
      </c>
      <c r="I125" s="230">
        <f>SUBTOTAL(9,I121:I124)</f>
        <v>0</v>
      </c>
      <c r="J125" s="230">
        <f>SUBTOTAL(9,J121:J124)</f>
        <v>0</v>
      </c>
      <c r="K125" s="230">
        <f>SUBTOTAL(9,K121:K124)</f>
        <v>67</v>
      </c>
      <c r="L125" s="230">
        <f>SUBTOTAL(9,L121:L124)</f>
        <v>15</v>
      </c>
      <c r="M125" s="230"/>
      <c r="N125" s="230"/>
      <c r="O125" s="230"/>
      <c r="P125" s="230"/>
      <c r="Q125" s="230"/>
      <c r="R125" s="230"/>
      <c r="S125" s="230"/>
      <c r="T125" s="231"/>
    </row>
    <row r="126" spans="1:20" ht="15.6" outlineLevel="2" collapsed="1">
      <c r="A126" s="229"/>
      <c r="B126" s="111" t="s">
        <v>89</v>
      </c>
      <c r="C126" s="77"/>
      <c r="D126" s="77"/>
      <c r="E126" s="78">
        <f>SUBTOTAL(9,E121:E124)</f>
        <v>82</v>
      </c>
      <c r="F126" s="79">
        <v>2.6313516260162602E-2</v>
      </c>
      <c r="G126" s="79">
        <v>6.1439984191508585E-3</v>
      </c>
      <c r="H126" s="230">
        <f>SUBTOTAL(9,H121:H124)</f>
        <v>82</v>
      </c>
      <c r="I126" s="230">
        <f>SUBTOTAL(9,I121:I124)</f>
        <v>0</v>
      </c>
      <c r="J126" s="230">
        <f>SUBTOTAL(9,J121:J124)</f>
        <v>0</v>
      </c>
      <c r="K126" s="230">
        <f>SUBTOTAL(9,K121:K124)</f>
        <v>67</v>
      </c>
      <c r="L126" s="230">
        <f>SUBTOTAL(9,L121:L124)</f>
        <v>15</v>
      </c>
      <c r="M126" s="230"/>
      <c r="N126" s="230"/>
      <c r="O126" s="230"/>
      <c r="P126" s="230"/>
      <c r="Q126" s="230"/>
      <c r="R126" s="230"/>
      <c r="S126" s="230"/>
      <c r="T126" s="231"/>
    </row>
    <row r="127" spans="1:20" hidden="1" outlineLevel="4">
      <c r="A127" s="229">
        <v>12</v>
      </c>
      <c r="B127" s="230" t="s">
        <v>45</v>
      </c>
      <c r="C127" s="230" t="s">
        <v>4</v>
      </c>
      <c r="D127" s="230" t="s">
        <v>16</v>
      </c>
      <c r="E127" s="64">
        <v>217</v>
      </c>
      <c r="F127" s="65">
        <f t="shared" si="7"/>
        <v>9.9032471411503661E-3</v>
      </c>
      <c r="G127" s="65">
        <f t="shared" si="9"/>
        <v>1.3469448711384195E-2</v>
      </c>
      <c r="H127" s="230">
        <f t="shared" si="10"/>
        <v>217</v>
      </c>
      <c r="I127" s="230">
        <f t="shared" si="11"/>
        <v>0</v>
      </c>
      <c r="J127" s="230">
        <f t="shared" si="12"/>
        <v>0</v>
      </c>
      <c r="K127" s="230">
        <f t="shared" si="13"/>
        <v>0</v>
      </c>
      <c r="L127" s="230">
        <f t="shared" si="8"/>
        <v>217</v>
      </c>
      <c r="M127" s="230">
        <v>1</v>
      </c>
      <c r="N127" s="230">
        <v>7</v>
      </c>
      <c r="O127" s="230">
        <v>17</v>
      </c>
      <c r="P127" s="230">
        <v>3</v>
      </c>
      <c r="Q127" s="230" t="s">
        <v>17</v>
      </c>
      <c r="R127" s="230">
        <v>185674</v>
      </c>
      <c r="S127" s="230">
        <v>252536</v>
      </c>
      <c r="T127" s="231">
        <v>11</v>
      </c>
    </row>
    <row r="128" spans="1:20" hidden="1" outlineLevel="4">
      <c r="A128" s="229">
        <v>12</v>
      </c>
      <c r="B128" s="230" t="s">
        <v>45</v>
      </c>
      <c r="C128" s="230" t="s">
        <v>4</v>
      </c>
      <c r="D128" s="230" t="s">
        <v>19</v>
      </c>
      <c r="E128" s="64">
        <v>46</v>
      </c>
      <c r="F128" s="65">
        <f t="shared" si="7"/>
        <v>1.0348983494363929E-2</v>
      </c>
      <c r="G128" s="65">
        <f t="shared" si="9"/>
        <v>1.0867803945249598E-2</v>
      </c>
      <c r="H128" s="230">
        <f t="shared" si="10"/>
        <v>46</v>
      </c>
      <c r="I128" s="230">
        <f t="shared" si="11"/>
        <v>0</v>
      </c>
      <c r="J128" s="230">
        <f t="shared" si="12"/>
        <v>0</v>
      </c>
      <c r="K128" s="230">
        <f t="shared" si="13"/>
        <v>0</v>
      </c>
      <c r="L128" s="230">
        <f t="shared" si="8"/>
        <v>46</v>
      </c>
      <c r="M128" s="230">
        <v>1</v>
      </c>
      <c r="N128" s="230">
        <v>7</v>
      </c>
      <c r="O128" s="230">
        <v>18</v>
      </c>
      <c r="P128" s="230">
        <v>3</v>
      </c>
      <c r="Q128" s="230" t="s">
        <v>17</v>
      </c>
      <c r="R128" s="230">
        <v>41131</v>
      </c>
      <c r="S128" s="230">
        <v>43193</v>
      </c>
      <c r="T128" s="231">
        <v>11</v>
      </c>
    </row>
    <row r="129" spans="1:20" hidden="1" outlineLevel="4">
      <c r="A129" s="229">
        <v>12</v>
      </c>
      <c r="B129" s="230" t="s">
        <v>45</v>
      </c>
      <c r="C129" s="230" t="s">
        <v>4</v>
      </c>
      <c r="D129" s="230" t="s">
        <v>21</v>
      </c>
      <c r="E129" s="64">
        <v>35</v>
      </c>
      <c r="F129" s="65">
        <f t="shared" si="7"/>
        <v>8.2440476190476196E-3</v>
      </c>
      <c r="G129" s="65">
        <f t="shared" si="9"/>
        <v>2.1680555555555557E-2</v>
      </c>
      <c r="H129" s="230">
        <f t="shared" si="10"/>
        <v>35</v>
      </c>
      <c r="I129" s="230">
        <f t="shared" si="11"/>
        <v>0</v>
      </c>
      <c r="J129" s="230">
        <f t="shared" si="12"/>
        <v>0</v>
      </c>
      <c r="K129" s="230">
        <f t="shared" si="13"/>
        <v>0</v>
      </c>
      <c r="L129" s="230">
        <f t="shared" si="8"/>
        <v>35</v>
      </c>
      <c r="M129" s="230">
        <v>1</v>
      </c>
      <c r="N129" s="230">
        <v>7</v>
      </c>
      <c r="O129" s="230">
        <v>20</v>
      </c>
      <c r="P129" s="230">
        <v>3</v>
      </c>
      <c r="Q129" s="230" t="s">
        <v>17</v>
      </c>
      <c r="R129" s="230">
        <v>24930</v>
      </c>
      <c r="S129" s="230">
        <v>65562</v>
      </c>
      <c r="T129" s="231">
        <v>11</v>
      </c>
    </row>
    <row r="130" spans="1:20" hidden="1" outlineLevel="4">
      <c r="A130" s="229">
        <v>12</v>
      </c>
      <c r="B130" s="230" t="s">
        <v>45</v>
      </c>
      <c r="C130" s="230" t="s">
        <v>4</v>
      </c>
      <c r="D130" s="230" t="s">
        <v>193</v>
      </c>
      <c r="E130" s="64">
        <v>170</v>
      </c>
      <c r="F130" s="65">
        <f t="shared" si="7"/>
        <v>1.3517293028322441E-2</v>
      </c>
      <c r="G130" s="65">
        <f t="shared" si="9"/>
        <v>4.3383714596949893E-3</v>
      </c>
      <c r="H130" s="230">
        <f t="shared" si="10"/>
        <v>170</v>
      </c>
      <c r="I130" s="230">
        <f t="shared" si="11"/>
        <v>0</v>
      </c>
      <c r="J130" s="230">
        <f t="shared" si="12"/>
        <v>0</v>
      </c>
      <c r="K130" s="230">
        <f t="shared" si="13"/>
        <v>170</v>
      </c>
      <c r="L130" s="230">
        <f t="shared" si="8"/>
        <v>0</v>
      </c>
      <c r="M130" s="230">
        <v>3</v>
      </c>
      <c r="N130" s="230">
        <v>7</v>
      </c>
      <c r="O130" s="230">
        <v>162</v>
      </c>
      <c r="P130" s="230">
        <v>3</v>
      </c>
      <c r="Q130" s="230" t="s">
        <v>17</v>
      </c>
      <c r="R130" s="230">
        <v>198542</v>
      </c>
      <c r="S130" s="230">
        <v>63722</v>
      </c>
      <c r="T130" s="231">
        <v>11</v>
      </c>
    </row>
    <row r="131" spans="1:20" hidden="1" outlineLevel="3">
      <c r="A131" s="229"/>
      <c r="B131" s="230"/>
      <c r="C131" s="207" t="s">
        <v>188</v>
      </c>
      <c r="D131" s="127"/>
      <c r="E131" s="128">
        <f>SUBTOTAL(9,E127:E130)</f>
        <v>468</v>
      </c>
      <c r="F131" s="129"/>
      <c r="G131" s="129"/>
      <c r="H131" s="230">
        <f>SUBTOTAL(9,H127:H130)</f>
        <v>468</v>
      </c>
      <c r="I131" s="230">
        <f>SUBTOTAL(9,I127:I130)</f>
        <v>0</v>
      </c>
      <c r="J131" s="230">
        <f>SUBTOTAL(9,J127:J130)</f>
        <v>0</v>
      </c>
      <c r="K131" s="230">
        <f>SUBTOTAL(9,K127:K130)</f>
        <v>170</v>
      </c>
      <c r="L131" s="230">
        <f>SUBTOTAL(9,L127:L130)</f>
        <v>298</v>
      </c>
      <c r="M131" s="230"/>
      <c r="N131" s="230"/>
      <c r="O131" s="230"/>
      <c r="P131" s="230"/>
      <c r="Q131" s="230"/>
      <c r="R131" s="230"/>
      <c r="S131" s="230"/>
      <c r="T131" s="231"/>
    </row>
    <row r="132" spans="1:20" ht="15.6" outlineLevel="2" collapsed="1">
      <c r="A132" s="229"/>
      <c r="B132" s="111" t="s">
        <v>90</v>
      </c>
      <c r="C132" s="77"/>
      <c r="D132" s="77"/>
      <c r="E132" s="78">
        <f>SUBTOTAL(9,E127:E130)</f>
        <v>468</v>
      </c>
      <c r="F132" s="79">
        <v>1.113576784583729E-2</v>
      </c>
      <c r="G132" s="79">
        <v>1.051096569325736E-2</v>
      </c>
      <c r="H132" s="230">
        <f>SUBTOTAL(9,H127:H130)</f>
        <v>468</v>
      </c>
      <c r="I132" s="230">
        <f>SUBTOTAL(9,I127:I130)</f>
        <v>0</v>
      </c>
      <c r="J132" s="230">
        <f>SUBTOTAL(9,J127:J130)</f>
        <v>0</v>
      </c>
      <c r="K132" s="230">
        <f>SUBTOTAL(9,K127:K130)</f>
        <v>170</v>
      </c>
      <c r="L132" s="230">
        <f>SUBTOTAL(9,L127:L130)</f>
        <v>298</v>
      </c>
      <c r="M132" s="230"/>
      <c r="N132" s="230"/>
      <c r="O132" s="230"/>
      <c r="P132" s="230"/>
      <c r="Q132" s="230"/>
      <c r="R132" s="230"/>
      <c r="S132" s="230"/>
      <c r="T132" s="231"/>
    </row>
    <row r="133" spans="1:20" hidden="1" outlineLevel="4">
      <c r="A133" s="229">
        <v>12</v>
      </c>
      <c r="B133" s="230" t="s">
        <v>46</v>
      </c>
      <c r="C133" s="230" t="s">
        <v>4</v>
      </c>
      <c r="D133" s="230" t="s">
        <v>16</v>
      </c>
      <c r="E133" s="64">
        <v>266</v>
      </c>
      <c r="F133" s="65">
        <f t="shared" si="7"/>
        <v>5.2296104845446952E-3</v>
      </c>
      <c r="G133" s="65">
        <f t="shared" si="9"/>
        <v>5.2205165692007806E-4</v>
      </c>
      <c r="H133" s="230">
        <f t="shared" si="10"/>
        <v>266</v>
      </c>
      <c r="I133" s="230">
        <f t="shared" si="11"/>
        <v>0</v>
      </c>
      <c r="J133" s="230">
        <f t="shared" si="12"/>
        <v>0</v>
      </c>
      <c r="K133" s="230">
        <f t="shared" si="13"/>
        <v>0</v>
      </c>
      <c r="L133" s="230">
        <f t="shared" si="8"/>
        <v>266</v>
      </c>
      <c r="M133" s="230">
        <v>1</v>
      </c>
      <c r="N133" s="230">
        <v>33</v>
      </c>
      <c r="O133" s="230">
        <v>17</v>
      </c>
      <c r="P133" s="230">
        <v>3</v>
      </c>
      <c r="Q133" s="230" t="s">
        <v>17</v>
      </c>
      <c r="R133" s="230">
        <v>120189</v>
      </c>
      <c r="S133" s="230">
        <v>11998</v>
      </c>
      <c r="T133" s="231">
        <v>11</v>
      </c>
    </row>
    <row r="134" spans="1:20" hidden="1" outlineLevel="4">
      <c r="A134" s="229">
        <v>12</v>
      </c>
      <c r="B134" s="230" t="s">
        <v>46</v>
      </c>
      <c r="C134" s="230" t="s">
        <v>4</v>
      </c>
      <c r="D134" s="230" t="s">
        <v>19</v>
      </c>
      <c r="E134" s="64">
        <v>130</v>
      </c>
      <c r="F134" s="65">
        <f t="shared" ref="F134:F196" si="14">R134/E134/86400</f>
        <v>4.5679309116809117E-3</v>
      </c>
      <c r="G134" s="65">
        <f t="shared" si="9"/>
        <v>8.3564814814814819E-4</v>
      </c>
      <c r="H134" s="230">
        <f t="shared" si="10"/>
        <v>130</v>
      </c>
      <c r="I134" s="230">
        <f t="shared" si="11"/>
        <v>0</v>
      </c>
      <c r="J134" s="230">
        <f t="shared" si="12"/>
        <v>0</v>
      </c>
      <c r="K134" s="230">
        <f t="shared" si="13"/>
        <v>0</v>
      </c>
      <c r="L134" s="230">
        <f t="shared" ref="L134:L196" si="15">IF(M134&lt;&gt;3,E134,0)</f>
        <v>130</v>
      </c>
      <c r="M134" s="230">
        <v>1</v>
      </c>
      <c r="N134" s="230">
        <v>33</v>
      </c>
      <c r="O134" s="230">
        <v>18</v>
      </c>
      <c r="P134" s="230">
        <v>3</v>
      </c>
      <c r="Q134" s="230" t="s">
        <v>17</v>
      </c>
      <c r="R134" s="230">
        <v>51307</v>
      </c>
      <c r="S134" s="230">
        <v>9386</v>
      </c>
      <c r="T134" s="231">
        <v>11</v>
      </c>
    </row>
    <row r="135" spans="1:20" hidden="1" outlineLevel="4">
      <c r="A135" s="229">
        <v>12</v>
      </c>
      <c r="B135" s="230" t="s">
        <v>46</v>
      </c>
      <c r="C135" s="230" t="s">
        <v>4</v>
      </c>
      <c r="D135" s="230" t="s">
        <v>21</v>
      </c>
      <c r="E135" s="64">
        <v>53</v>
      </c>
      <c r="F135" s="65">
        <f t="shared" si="14"/>
        <v>5.4190688329839275E-3</v>
      </c>
      <c r="G135" s="65">
        <f t="shared" si="9"/>
        <v>4.1164395527603075E-4</v>
      </c>
      <c r="H135" s="230">
        <f t="shared" si="10"/>
        <v>53</v>
      </c>
      <c r="I135" s="230">
        <f t="shared" si="11"/>
        <v>0</v>
      </c>
      <c r="J135" s="230">
        <f t="shared" si="12"/>
        <v>0</v>
      </c>
      <c r="K135" s="230">
        <f t="shared" si="13"/>
        <v>0</v>
      </c>
      <c r="L135" s="230">
        <f t="shared" si="15"/>
        <v>53</v>
      </c>
      <c r="M135" s="230">
        <v>1</v>
      </c>
      <c r="N135" s="230">
        <v>33</v>
      </c>
      <c r="O135" s="230">
        <v>20</v>
      </c>
      <c r="P135" s="230">
        <v>3</v>
      </c>
      <c r="Q135" s="230" t="s">
        <v>17</v>
      </c>
      <c r="R135" s="230">
        <v>24815</v>
      </c>
      <c r="S135" s="230">
        <v>1885</v>
      </c>
      <c r="T135" s="231">
        <v>11</v>
      </c>
    </row>
    <row r="136" spans="1:20" hidden="1" outlineLevel="4">
      <c r="A136" s="229">
        <v>12</v>
      </c>
      <c r="B136" s="230" t="s">
        <v>46</v>
      </c>
      <c r="C136" s="230" t="s">
        <v>4</v>
      </c>
      <c r="D136" s="230" t="s">
        <v>178</v>
      </c>
      <c r="E136" s="64">
        <v>3</v>
      </c>
      <c r="F136" s="65">
        <f t="shared" si="14"/>
        <v>4.8611111111111112E-3</v>
      </c>
      <c r="G136" s="65">
        <f t="shared" si="9"/>
        <v>0</v>
      </c>
      <c r="H136" s="230">
        <f t="shared" si="10"/>
        <v>3</v>
      </c>
      <c r="I136" s="230">
        <f t="shared" si="11"/>
        <v>0</v>
      </c>
      <c r="J136" s="230">
        <f t="shared" si="12"/>
        <v>0</v>
      </c>
      <c r="K136" s="230">
        <f t="shared" si="13"/>
        <v>3</v>
      </c>
      <c r="L136" s="230">
        <f t="shared" si="15"/>
        <v>0</v>
      </c>
      <c r="M136" s="230">
        <v>3</v>
      </c>
      <c r="N136" s="230">
        <v>33</v>
      </c>
      <c r="O136" s="230">
        <v>94</v>
      </c>
      <c r="P136" s="230">
        <v>3</v>
      </c>
      <c r="Q136" s="230" t="s">
        <v>17</v>
      </c>
      <c r="R136" s="230">
        <v>1260</v>
      </c>
      <c r="S136" s="230">
        <v>0</v>
      </c>
      <c r="T136" s="231">
        <v>11</v>
      </c>
    </row>
    <row r="137" spans="1:20" hidden="1" outlineLevel="4">
      <c r="A137" s="229">
        <v>12</v>
      </c>
      <c r="B137" s="230" t="s">
        <v>46</v>
      </c>
      <c r="C137" s="230" t="s">
        <v>4</v>
      </c>
      <c r="D137" s="230" t="s">
        <v>193</v>
      </c>
      <c r="E137" s="64">
        <v>180</v>
      </c>
      <c r="F137" s="65">
        <f t="shared" si="14"/>
        <v>5.2865869341563784E-3</v>
      </c>
      <c r="G137" s="65">
        <f t="shared" si="9"/>
        <v>3.1069958847736628E-4</v>
      </c>
      <c r="H137" s="230">
        <f t="shared" si="10"/>
        <v>180</v>
      </c>
      <c r="I137" s="230">
        <f t="shared" si="11"/>
        <v>0</v>
      </c>
      <c r="J137" s="230">
        <f t="shared" si="12"/>
        <v>0</v>
      </c>
      <c r="K137" s="230">
        <f t="shared" si="13"/>
        <v>180</v>
      </c>
      <c r="L137" s="230">
        <f t="shared" si="15"/>
        <v>0</v>
      </c>
      <c r="M137" s="230">
        <v>3</v>
      </c>
      <c r="N137" s="230">
        <v>33</v>
      </c>
      <c r="O137" s="230">
        <v>162</v>
      </c>
      <c r="P137" s="230">
        <v>3</v>
      </c>
      <c r="Q137" s="230" t="s">
        <v>17</v>
      </c>
      <c r="R137" s="230">
        <v>82217</v>
      </c>
      <c r="S137" s="230">
        <v>4832</v>
      </c>
      <c r="T137" s="231">
        <v>11</v>
      </c>
    </row>
    <row r="138" spans="1:20" hidden="1" outlineLevel="4">
      <c r="A138" s="229">
        <v>12</v>
      </c>
      <c r="B138" s="230" t="s">
        <v>46</v>
      </c>
      <c r="C138" s="230" t="s">
        <v>4</v>
      </c>
      <c r="D138" s="230" t="s">
        <v>195</v>
      </c>
      <c r="E138" s="64">
        <v>103</v>
      </c>
      <c r="F138" s="65">
        <f t="shared" si="14"/>
        <v>1.0364864257461345E-2</v>
      </c>
      <c r="G138" s="65">
        <f t="shared" si="9"/>
        <v>0</v>
      </c>
      <c r="H138" s="230">
        <f t="shared" si="10"/>
        <v>103</v>
      </c>
      <c r="I138" s="230">
        <f t="shared" si="11"/>
        <v>0</v>
      </c>
      <c r="J138" s="230">
        <f t="shared" si="12"/>
        <v>0</v>
      </c>
      <c r="K138" s="230">
        <f t="shared" si="13"/>
        <v>0</v>
      </c>
      <c r="L138" s="230">
        <f t="shared" si="15"/>
        <v>103</v>
      </c>
      <c r="M138" s="230">
        <v>8</v>
      </c>
      <c r="N138" s="230">
        <v>33</v>
      </c>
      <c r="O138" s="230">
        <v>217</v>
      </c>
      <c r="P138" s="230">
        <v>3</v>
      </c>
      <c r="Q138" s="230" t="s">
        <v>17</v>
      </c>
      <c r="R138" s="230">
        <v>92239</v>
      </c>
      <c r="S138" s="230">
        <v>0</v>
      </c>
      <c r="T138" s="231">
        <v>11</v>
      </c>
    </row>
    <row r="139" spans="1:20" hidden="1" outlineLevel="4">
      <c r="A139" s="229">
        <v>12</v>
      </c>
      <c r="B139" s="230" t="s">
        <v>46</v>
      </c>
      <c r="C139" s="230" t="s">
        <v>4</v>
      </c>
      <c r="D139" s="230" t="s">
        <v>179</v>
      </c>
      <c r="E139" s="64">
        <v>1</v>
      </c>
      <c r="F139" s="65">
        <f t="shared" si="14"/>
        <v>8.9120370370370373E-4</v>
      </c>
      <c r="G139" s="65">
        <f t="shared" si="9"/>
        <v>6.3657407407407413E-4</v>
      </c>
      <c r="H139" s="230">
        <f t="shared" si="10"/>
        <v>1</v>
      </c>
      <c r="I139" s="230">
        <f t="shared" si="11"/>
        <v>0</v>
      </c>
      <c r="J139" s="230">
        <f t="shared" si="12"/>
        <v>0</v>
      </c>
      <c r="K139" s="230">
        <f t="shared" si="13"/>
        <v>1</v>
      </c>
      <c r="L139" s="230">
        <f t="shared" si="15"/>
        <v>0</v>
      </c>
      <c r="M139" s="230">
        <v>3</v>
      </c>
      <c r="N139" s="230">
        <v>33</v>
      </c>
      <c r="O139" s="230">
        <v>224</v>
      </c>
      <c r="P139" s="230">
        <v>3</v>
      </c>
      <c r="Q139" s="230" t="s">
        <v>17</v>
      </c>
      <c r="R139" s="230">
        <v>77</v>
      </c>
      <c r="S139" s="230">
        <v>55</v>
      </c>
      <c r="T139" s="231">
        <v>11</v>
      </c>
    </row>
    <row r="140" spans="1:20" hidden="1" outlineLevel="4">
      <c r="A140" s="229">
        <v>12</v>
      </c>
      <c r="B140" s="230" t="s">
        <v>46</v>
      </c>
      <c r="C140" s="230" t="s">
        <v>4</v>
      </c>
      <c r="D140" s="230" t="s">
        <v>47</v>
      </c>
      <c r="E140" s="64">
        <v>15</v>
      </c>
      <c r="F140" s="65">
        <f t="shared" si="14"/>
        <v>3.9583333333333337E-3</v>
      </c>
      <c r="G140" s="65">
        <f t="shared" si="9"/>
        <v>1.0648148148148149E-3</v>
      </c>
      <c r="H140" s="230">
        <f t="shared" si="10"/>
        <v>15</v>
      </c>
      <c r="I140" s="230">
        <f t="shared" si="11"/>
        <v>0</v>
      </c>
      <c r="J140" s="230">
        <f t="shared" si="12"/>
        <v>0</v>
      </c>
      <c r="K140" s="230">
        <f t="shared" si="13"/>
        <v>0</v>
      </c>
      <c r="L140" s="230">
        <f t="shared" si="15"/>
        <v>15</v>
      </c>
      <c r="M140" s="230">
        <v>1</v>
      </c>
      <c r="N140" s="230">
        <v>33</v>
      </c>
      <c r="O140" s="230">
        <v>225</v>
      </c>
      <c r="P140" s="230">
        <v>3</v>
      </c>
      <c r="Q140" s="230" t="s">
        <v>17</v>
      </c>
      <c r="R140" s="230">
        <v>5130</v>
      </c>
      <c r="S140" s="230">
        <v>1380</v>
      </c>
      <c r="T140" s="231">
        <v>11</v>
      </c>
    </row>
    <row r="141" spans="1:20" hidden="1" outlineLevel="4">
      <c r="A141" s="229">
        <v>12</v>
      </c>
      <c r="B141" s="230" t="s">
        <v>46</v>
      </c>
      <c r="C141" s="230" t="s">
        <v>4</v>
      </c>
      <c r="D141" s="230" t="s">
        <v>217</v>
      </c>
      <c r="E141" s="64">
        <v>23</v>
      </c>
      <c r="F141" s="65">
        <f t="shared" si="14"/>
        <v>9.0841384863123986E-3</v>
      </c>
      <c r="G141" s="65">
        <f t="shared" si="9"/>
        <v>4.6648550724637678E-4</v>
      </c>
      <c r="H141" s="230">
        <f t="shared" si="10"/>
        <v>23</v>
      </c>
      <c r="I141" s="230">
        <f t="shared" si="11"/>
        <v>0</v>
      </c>
      <c r="J141" s="230">
        <f t="shared" si="12"/>
        <v>0</v>
      </c>
      <c r="K141" s="230">
        <f t="shared" si="13"/>
        <v>23</v>
      </c>
      <c r="L141" s="230">
        <f t="shared" si="15"/>
        <v>0</v>
      </c>
      <c r="M141" s="230">
        <v>3</v>
      </c>
      <c r="N141" s="230">
        <v>33</v>
      </c>
      <c r="O141" s="230">
        <v>226</v>
      </c>
      <c r="P141" s="230">
        <v>3</v>
      </c>
      <c r="Q141" s="230" t="s">
        <v>17</v>
      </c>
      <c r="R141" s="230">
        <v>18052</v>
      </c>
      <c r="S141" s="230">
        <v>927</v>
      </c>
      <c r="T141" s="231">
        <v>11</v>
      </c>
    </row>
    <row r="142" spans="1:20" hidden="1" outlineLevel="3">
      <c r="A142" s="229"/>
      <c r="B142" s="230"/>
      <c r="C142" s="207" t="s">
        <v>188</v>
      </c>
      <c r="D142" s="127"/>
      <c r="E142" s="128">
        <f>SUBTOTAL(9,E133:E141)</f>
        <v>774</v>
      </c>
      <c r="F142" s="129"/>
      <c r="G142" s="129"/>
      <c r="H142" s="230">
        <f>SUBTOTAL(9,H133:H141)</f>
        <v>774</v>
      </c>
      <c r="I142" s="230">
        <f>SUBTOTAL(9,I133:I141)</f>
        <v>0</v>
      </c>
      <c r="J142" s="230">
        <f>SUBTOTAL(9,J133:J141)</f>
        <v>0</v>
      </c>
      <c r="K142" s="230">
        <f>SUBTOTAL(9,K133:K141)</f>
        <v>207</v>
      </c>
      <c r="L142" s="230">
        <f>SUBTOTAL(9,L133:L141)</f>
        <v>567</v>
      </c>
      <c r="M142" s="230"/>
      <c r="N142" s="230"/>
      <c r="O142" s="230"/>
      <c r="P142" s="230"/>
      <c r="Q142" s="230"/>
      <c r="R142" s="230"/>
      <c r="S142" s="230"/>
      <c r="T142" s="231"/>
    </row>
    <row r="143" spans="1:20" hidden="1" outlineLevel="4">
      <c r="A143" s="229">
        <v>12</v>
      </c>
      <c r="B143" s="230" t="s">
        <v>46</v>
      </c>
      <c r="C143" s="230" t="s">
        <v>6</v>
      </c>
      <c r="D143" s="230" t="s">
        <v>33</v>
      </c>
      <c r="E143" s="64">
        <v>16</v>
      </c>
      <c r="F143" s="65">
        <f t="shared" si="14"/>
        <v>6.6456886574074074E-3</v>
      </c>
      <c r="G143" s="65">
        <f t="shared" si="9"/>
        <v>4.5044849537037041E-3</v>
      </c>
      <c r="H143" s="230">
        <f t="shared" si="10"/>
        <v>0</v>
      </c>
      <c r="I143" s="230">
        <f t="shared" si="11"/>
        <v>0</v>
      </c>
      <c r="J143" s="230">
        <f t="shared" si="12"/>
        <v>16</v>
      </c>
      <c r="K143" s="230">
        <f t="shared" si="13"/>
        <v>0</v>
      </c>
      <c r="L143" s="230">
        <f t="shared" si="15"/>
        <v>16</v>
      </c>
      <c r="M143" s="230">
        <v>1</v>
      </c>
      <c r="N143" s="230">
        <v>33</v>
      </c>
      <c r="O143" s="230">
        <v>86</v>
      </c>
      <c r="P143" s="230">
        <v>5</v>
      </c>
      <c r="Q143" s="230" t="s">
        <v>6</v>
      </c>
      <c r="R143" s="230">
        <v>9187</v>
      </c>
      <c r="S143" s="230">
        <v>6227</v>
      </c>
      <c r="T143" s="231">
        <v>11</v>
      </c>
    </row>
    <row r="144" spans="1:20" hidden="1" outlineLevel="4">
      <c r="A144" s="229">
        <v>12</v>
      </c>
      <c r="B144" s="230" t="s">
        <v>46</v>
      </c>
      <c r="C144" s="230" t="s">
        <v>6</v>
      </c>
      <c r="D144" s="230" t="s">
        <v>218</v>
      </c>
      <c r="E144" s="64">
        <v>156</v>
      </c>
      <c r="F144" s="65">
        <f t="shared" si="14"/>
        <v>1.3163431861348529E-2</v>
      </c>
      <c r="G144" s="65">
        <f t="shared" si="9"/>
        <v>7.6207858499525169E-3</v>
      </c>
      <c r="H144" s="230">
        <f t="shared" si="10"/>
        <v>0</v>
      </c>
      <c r="I144" s="230">
        <f t="shared" si="11"/>
        <v>0</v>
      </c>
      <c r="J144" s="230">
        <f t="shared" si="12"/>
        <v>156</v>
      </c>
      <c r="K144" s="230">
        <f t="shared" si="13"/>
        <v>156</v>
      </c>
      <c r="L144" s="230">
        <f t="shared" si="15"/>
        <v>0</v>
      </c>
      <c r="M144" s="230">
        <v>3</v>
      </c>
      <c r="N144" s="230">
        <v>33</v>
      </c>
      <c r="O144" s="230">
        <v>192</v>
      </c>
      <c r="P144" s="230">
        <v>5</v>
      </c>
      <c r="Q144" s="230" t="s">
        <v>6</v>
      </c>
      <c r="R144" s="230">
        <v>177422</v>
      </c>
      <c r="S144" s="230">
        <v>102716</v>
      </c>
      <c r="T144" s="231">
        <v>11</v>
      </c>
    </row>
    <row r="145" spans="1:20" hidden="1" outlineLevel="4">
      <c r="A145" s="229">
        <v>12</v>
      </c>
      <c r="B145" s="230" t="s">
        <v>46</v>
      </c>
      <c r="C145" s="230" t="s">
        <v>6</v>
      </c>
      <c r="D145" s="230" t="s">
        <v>219</v>
      </c>
      <c r="E145" s="64">
        <v>408</v>
      </c>
      <c r="F145" s="65">
        <f t="shared" si="14"/>
        <v>1.177662037037037E-2</v>
      </c>
      <c r="G145" s="65">
        <f t="shared" si="9"/>
        <v>7.5482536764705874E-3</v>
      </c>
      <c r="H145" s="230">
        <f t="shared" si="10"/>
        <v>0</v>
      </c>
      <c r="I145" s="230">
        <f t="shared" si="11"/>
        <v>0</v>
      </c>
      <c r="J145" s="230">
        <f t="shared" si="12"/>
        <v>408</v>
      </c>
      <c r="K145" s="230">
        <f t="shared" si="13"/>
        <v>408</v>
      </c>
      <c r="L145" s="230">
        <f t="shared" si="15"/>
        <v>0</v>
      </c>
      <c r="M145" s="230">
        <v>3</v>
      </c>
      <c r="N145" s="230">
        <v>33</v>
      </c>
      <c r="O145" s="230">
        <v>208</v>
      </c>
      <c r="P145" s="230">
        <v>5</v>
      </c>
      <c r="Q145" s="230" t="s">
        <v>6</v>
      </c>
      <c r="R145" s="230">
        <v>415140</v>
      </c>
      <c r="S145" s="230">
        <v>266085</v>
      </c>
      <c r="T145" s="231">
        <v>11</v>
      </c>
    </row>
    <row r="146" spans="1:20" hidden="1" outlineLevel="4">
      <c r="A146" s="229">
        <v>12</v>
      </c>
      <c r="B146" s="230" t="s">
        <v>46</v>
      </c>
      <c r="C146" s="230" t="s">
        <v>6</v>
      </c>
      <c r="D146" s="230" t="s">
        <v>220</v>
      </c>
      <c r="E146" s="64">
        <v>404</v>
      </c>
      <c r="F146" s="65">
        <f t="shared" si="14"/>
        <v>1.4360647002200218E-2</v>
      </c>
      <c r="G146" s="65">
        <f t="shared" si="9"/>
        <v>6.7275737990465717E-3</v>
      </c>
      <c r="H146" s="230">
        <f t="shared" si="10"/>
        <v>0</v>
      </c>
      <c r="I146" s="230">
        <f t="shared" si="11"/>
        <v>0</v>
      </c>
      <c r="J146" s="230">
        <f t="shared" si="12"/>
        <v>404</v>
      </c>
      <c r="K146" s="230">
        <f t="shared" si="13"/>
        <v>404</v>
      </c>
      <c r="L146" s="230">
        <f t="shared" si="15"/>
        <v>0</v>
      </c>
      <c r="M146" s="230">
        <v>3</v>
      </c>
      <c r="N146" s="230">
        <v>33</v>
      </c>
      <c r="O146" s="230">
        <v>219</v>
      </c>
      <c r="P146" s="230">
        <v>22</v>
      </c>
      <c r="Q146" s="230" t="s">
        <v>20</v>
      </c>
      <c r="R146" s="230">
        <v>501267</v>
      </c>
      <c r="S146" s="230">
        <v>234830</v>
      </c>
      <c r="T146" s="231">
        <v>11</v>
      </c>
    </row>
    <row r="147" spans="1:20" hidden="1" outlineLevel="4">
      <c r="A147" s="229">
        <v>12</v>
      </c>
      <c r="B147" s="230" t="s">
        <v>46</v>
      </c>
      <c r="C147" s="230" t="s">
        <v>6</v>
      </c>
      <c r="D147" s="230" t="s">
        <v>221</v>
      </c>
      <c r="E147" s="64">
        <v>30</v>
      </c>
      <c r="F147" s="65">
        <f t="shared" si="14"/>
        <v>1.3123842592592593E-2</v>
      </c>
      <c r="G147" s="65">
        <f t="shared" si="9"/>
        <v>6.642361111111111E-3</v>
      </c>
      <c r="H147" s="230">
        <f t="shared" si="10"/>
        <v>0</v>
      </c>
      <c r="I147" s="230">
        <f t="shared" si="11"/>
        <v>0</v>
      </c>
      <c r="J147" s="230">
        <f t="shared" si="12"/>
        <v>30</v>
      </c>
      <c r="K147" s="230">
        <f t="shared" si="13"/>
        <v>30</v>
      </c>
      <c r="L147" s="230">
        <f t="shared" si="15"/>
        <v>0</v>
      </c>
      <c r="M147" s="230">
        <v>3</v>
      </c>
      <c r="N147" s="230">
        <v>33</v>
      </c>
      <c r="O147" s="230">
        <v>232</v>
      </c>
      <c r="P147" s="230">
        <v>5</v>
      </c>
      <c r="Q147" s="230" t="s">
        <v>6</v>
      </c>
      <c r="R147" s="230">
        <v>34017</v>
      </c>
      <c r="S147" s="230">
        <v>17217</v>
      </c>
      <c r="T147" s="231">
        <v>11</v>
      </c>
    </row>
    <row r="148" spans="1:20" hidden="1" outlineLevel="3">
      <c r="A148" s="229"/>
      <c r="B148" s="230"/>
      <c r="C148" s="210" t="s">
        <v>190</v>
      </c>
      <c r="D148" s="135"/>
      <c r="E148" s="136">
        <f>SUBTOTAL(9,E143:E147)</f>
        <v>1014</v>
      </c>
      <c r="F148" s="137"/>
      <c r="G148" s="137"/>
      <c r="H148" s="230">
        <f>SUBTOTAL(9,H143:H147)</f>
        <v>0</v>
      </c>
      <c r="I148" s="230">
        <f>SUBTOTAL(9,I143:I147)</f>
        <v>0</v>
      </c>
      <c r="J148" s="230">
        <f>SUBTOTAL(9,J143:J147)</f>
        <v>1014</v>
      </c>
      <c r="K148" s="230">
        <f>SUBTOTAL(9,K143:K147)</f>
        <v>998</v>
      </c>
      <c r="L148" s="230">
        <f>SUBTOTAL(9,L143:L147)</f>
        <v>16</v>
      </c>
      <c r="M148" s="230"/>
      <c r="N148" s="230"/>
      <c r="O148" s="230"/>
      <c r="P148" s="230"/>
      <c r="Q148" s="230"/>
      <c r="R148" s="230"/>
      <c r="S148" s="230"/>
      <c r="T148" s="231"/>
    </row>
    <row r="149" spans="1:20" ht="15.6" outlineLevel="2" collapsed="1">
      <c r="A149" s="229"/>
      <c r="B149" s="111" t="s">
        <v>91</v>
      </c>
      <c r="C149" s="77"/>
      <c r="D149" s="77"/>
      <c r="E149" s="78">
        <f>SUBTOTAL(9,E133:E147)</f>
        <v>1788</v>
      </c>
      <c r="F149" s="79">
        <v>9.9190009010688539E-3</v>
      </c>
      <c r="G149" s="79">
        <v>4.2563722139365313E-3</v>
      </c>
      <c r="H149" s="230">
        <f>SUBTOTAL(9,H133:H147)</f>
        <v>774</v>
      </c>
      <c r="I149" s="230">
        <f>SUBTOTAL(9,I133:I147)</f>
        <v>0</v>
      </c>
      <c r="J149" s="230">
        <f>SUBTOTAL(9,J133:J147)</f>
        <v>1014</v>
      </c>
      <c r="K149" s="230">
        <f>SUBTOTAL(9,K133:K147)</f>
        <v>1205</v>
      </c>
      <c r="L149" s="230">
        <f>SUBTOTAL(9,L133:L147)</f>
        <v>583</v>
      </c>
      <c r="M149" s="230"/>
      <c r="N149" s="230"/>
      <c r="O149" s="230"/>
      <c r="P149" s="230"/>
      <c r="Q149" s="230"/>
      <c r="R149" s="230"/>
      <c r="S149" s="230"/>
      <c r="T149" s="231"/>
    </row>
    <row r="150" spans="1:20" ht="17.399999999999999" outlineLevel="1">
      <c r="A150" s="23" t="s">
        <v>105</v>
      </c>
      <c r="B150" s="88"/>
      <c r="C150" s="88"/>
      <c r="D150" s="88"/>
      <c r="E150" s="89">
        <f>SUBTOTAL(9,E103:E147)</f>
        <v>4831</v>
      </c>
      <c r="F150" s="90"/>
      <c r="G150" s="90"/>
      <c r="H150" s="230">
        <f>SUBTOTAL(9,H103:H147)</f>
        <v>3374</v>
      </c>
      <c r="I150" s="230">
        <f>SUBTOTAL(9,I103:I147)</f>
        <v>443</v>
      </c>
      <c r="J150" s="230">
        <f>SUBTOTAL(9,J103:J147)</f>
        <v>1014</v>
      </c>
      <c r="K150" s="230">
        <f>SUBTOTAL(9,K103:K147)</f>
        <v>2102</v>
      </c>
      <c r="L150" s="230">
        <f>SUBTOTAL(9,L103:L147)</f>
        <v>2729</v>
      </c>
      <c r="M150" s="230"/>
      <c r="N150" s="230"/>
      <c r="O150" s="230"/>
      <c r="P150" s="230"/>
      <c r="Q150" s="230"/>
      <c r="R150" s="230"/>
      <c r="S150" s="230"/>
      <c r="T150" s="231"/>
    </row>
    <row r="151" spans="1:20" hidden="1" outlineLevel="4">
      <c r="A151" s="229">
        <v>46</v>
      </c>
      <c r="B151" s="230" t="s">
        <v>48</v>
      </c>
      <c r="C151" s="230" t="s">
        <v>4</v>
      </c>
      <c r="D151" s="230" t="s">
        <v>16</v>
      </c>
      <c r="E151" s="64">
        <v>46</v>
      </c>
      <c r="F151" s="65">
        <f t="shared" si="14"/>
        <v>8.2762177938808384E-3</v>
      </c>
      <c r="G151" s="65">
        <f t="shared" si="9"/>
        <v>1.1878522544283414E-2</v>
      </c>
      <c r="H151" s="230">
        <f t="shared" si="10"/>
        <v>46</v>
      </c>
      <c r="I151" s="230">
        <f t="shared" si="11"/>
        <v>0</v>
      </c>
      <c r="J151" s="230">
        <f t="shared" si="12"/>
        <v>0</v>
      </c>
      <c r="K151" s="230">
        <f t="shared" si="13"/>
        <v>0</v>
      </c>
      <c r="L151" s="230">
        <f t="shared" si="15"/>
        <v>46</v>
      </c>
      <c r="M151" s="230">
        <v>1</v>
      </c>
      <c r="N151" s="230">
        <v>25</v>
      </c>
      <c r="O151" s="230">
        <v>17</v>
      </c>
      <c r="P151" s="230">
        <v>3</v>
      </c>
      <c r="Q151" s="230" t="s">
        <v>17</v>
      </c>
      <c r="R151" s="230">
        <v>32893</v>
      </c>
      <c r="S151" s="230">
        <v>47210</v>
      </c>
      <c r="T151" s="231">
        <v>11</v>
      </c>
    </row>
    <row r="152" spans="1:20" hidden="1" outlineLevel="4">
      <c r="A152" s="229">
        <v>46</v>
      </c>
      <c r="B152" s="230" t="s">
        <v>48</v>
      </c>
      <c r="C152" s="230" t="s">
        <v>4</v>
      </c>
      <c r="D152" s="230" t="s">
        <v>19</v>
      </c>
      <c r="E152" s="64">
        <v>14</v>
      </c>
      <c r="F152" s="65">
        <f t="shared" si="14"/>
        <v>5.7242063492063486E-3</v>
      </c>
      <c r="G152" s="65">
        <f t="shared" si="9"/>
        <v>1.1451719576719577E-2</v>
      </c>
      <c r="H152" s="230">
        <f t="shared" si="10"/>
        <v>14</v>
      </c>
      <c r="I152" s="230">
        <f t="shared" si="11"/>
        <v>0</v>
      </c>
      <c r="J152" s="230">
        <f t="shared" si="12"/>
        <v>0</v>
      </c>
      <c r="K152" s="230">
        <f t="shared" si="13"/>
        <v>0</v>
      </c>
      <c r="L152" s="230">
        <f t="shared" si="15"/>
        <v>14</v>
      </c>
      <c r="M152" s="230">
        <v>1</v>
      </c>
      <c r="N152" s="230">
        <v>25</v>
      </c>
      <c r="O152" s="230">
        <v>18</v>
      </c>
      <c r="P152" s="230">
        <v>3</v>
      </c>
      <c r="Q152" s="230" t="s">
        <v>17</v>
      </c>
      <c r="R152" s="230">
        <v>6924</v>
      </c>
      <c r="S152" s="230">
        <v>13852</v>
      </c>
      <c r="T152" s="231">
        <v>11</v>
      </c>
    </row>
    <row r="153" spans="1:20" hidden="1" outlineLevel="4">
      <c r="A153" s="229">
        <v>46</v>
      </c>
      <c r="B153" s="230" t="s">
        <v>48</v>
      </c>
      <c r="C153" s="230" t="s">
        <v>4</v>
      </c>
      <c r="D153" s="230" t="s">
        <v>21</v>
      </c>
      <c r="E153" s="64">
        <v>10</v>
      </c>
      <c r="F153" s="65">
        <f t="shared" si="14"/>
        <v>8.0300925925925921E-3</v>
      </c>
      <c r="G153" s="65">
        <f t="shared" si="9"/>
        <v>1.0275462962962962E-2</v>
      </c>
      <c r="H153" s="230">
        <f t="shared" si="10"/>
        <v>10</v>
      </c>
      <c r="I153" s="230">
        <f t="shared" si="11"/>
        <v>0</v>
      </c>
      <c r="J153" s="230">
        <f t="shared" si="12"/>
        <v>0</v>
      </c>
      <c r="K153" s="230">
        <f t="shared" si="13"/>
        <v>0</v>
      </c>
      <c r="L153" s="230">
        <f t="shared" si="15"/>
        <v>10</v>
      </c>
      <c r="M153" s="230">
        <v>1</v>
      </c>
      <c r="N153" s="230">
        <v>25</v>
      </c>
      <c r="O153" s="230">
        <v>20</v>
      </c>
      <c r="P153" s="230">
        <v>3</v>
      </c>
      <c r="Q153" s="230" t="s">
        <v>17</v>
      </c>
      <c r="R153" s="230">
        <v>6938</v>
      </c>
      <c r="S153" s="230">
        <v>8878</v>
      </c>
      <c r="T153" s="231">
        <v>11</v>
      </c>
    </row>
    <row r="154" spans="1:20" hidden="1" outlineLevel="4">
      <c r="A154" s="229">
        <v>46</v>
      </c>
      <c r="B154" s="230" t="s">
        <v>48</v>
      </c>
      <c r="C154" s="230" t="s">
        <v>4</v>
      </c>
      <c r="D154" s="230" t="s">
        <v>193</v>
      </c>
      <c r="E154" s="64">
        <v>13</v>
      </c>
      <c r="F154" s="65">
        <f t="shared" si="14"/>
        <v>5.7834757834757831E-3</v>
      </c>
      <c r="G154" s="65">
        <f t="shared" si="9"/>
        <v>1.6301638176638175E-3</v>
      </c>
      <c r="H154" s="230">
        <f t="shared" si="10"/>
        <v>13</v>
      </c>
      <c r="I154" s="230">
        <f t="shared" si="11"/>
        <v>0</v>
      </c>
      <c r="J154" s="230">
        <f t="shared" si="12"/>
        <v>0</v>
      </c>
      <c r="K154" s="230">
        <f t="shared" si="13"/>
        <v>13</v>
      </c>
      <c r="L154" s="230">
        <f t="shared" si="15"/>
        <v>0</v>
      </c>
      <c r="M154" s="230">
        <v>3</v>
      </c>
      <c r="N154" s="230">
        <v>25</v>
      </c>
      <c r="O154" s="230">
        <v>162</v>
      </c>
      <c r="P154" s="230">
        <v>3</v>
      </c>
      <c r="Q154" s="230" t="s">
        <v>17</v>
      </c>
      <c r="R154" s="230">
        <v>6496</v>
      </c>
      <c r="S154" s="230">
        <v>1831</v>
      </c>
      <c r="T154" s="231">
        <v>11</v>
      </c>
    </row>
    <row r="155" spans="1:20" hidden="1" outlineLevel="4">
      <c r="A155" s="229">
        <v>46</v>
      </c>
      <c r="B155" s="230" t="s">
        <v>48</v>
      </c>
      <c r="C155" s="230" t="s">
        <v>4</v>
      </c>
      <c r="D155" s="230" t="s">
        <v>195</v>
      </c>
      <c r="E155" s="64">
        <v>161</v>
      </c>
      <c r="F155" s="65">
        <f t="shared" si="14"/>
        <v>7.9407493673798023E-3</v>
      </c>
      <c r="G155" s="65">
        <f t="shared" si="9"/>
        <v>2.1566597653554176E-7</v>
      </c>
      <c r="H155" s="230">
        <f t="shared" si="10"/>
        <v>161</v>
      </c>
      <c r="I155" s="230">
        <f t="shared" si="11"/>
        <v>0</v>
      </c>
      <c r="J155" s="230">
        <f t="shared" si="12"/>
        <v>0</v>
      </c>
      <c r="K155" s="230">
        <f t="shared" si="13"/>
        <v>0</v>
      </c>
      <c r="L155" s="230">
        <f t="shared" si="15"/>
        <v>161</v>
      </c>
      <c r="M155" s="230">
        <v>8</v>
      </c>
      <c r="N155" s="230">
        <v>25</v>
      </c>
      <c r="O155" s="230">
        <v>217</v>
      </c>
      <c r="P155" s="230">
        <v>3</v>
      </c>
      <c r="Q155" s="230" t="s">
        <v>17</v>
      </c>
      <c r="R155" s="230">
        <v>110459</v>
      </c>
      <c r="S155" s="230">
        <v>3</v>
      </c>
      <c r="T155" s="231">
        <v>11</v>
      </c>
    </row>
    <row r="156" spans="1:20" hidden="1" outlineLevel="3">
      <c r="A156" s="229"/>
      <c r="B156" s="230"/>
      <c r="C156" s="207" t="s">
        <v>188</v>
      </c>
      <c r="D156" s="127"/>
      <c r="E156" s="128">
        <f>SUBTOTAL(9,E151:E155)</f>
        <v>244</v>
      </c>
      <c r="F156" s="129"/>
      <c r="G156" s="129"/>
      <c r="H156" s="230">
        <f>SUBTOTAL(9,H151:H155)</f>
        <v>244</v>
      </c>
      <c r="I156" s="230">
        <f>SUBTOTAL(9,I151:I155)</f>
        <v>0</v>
      </c>
      <c r="J156" s="230">
        <f>SUBTOTAL(9,J151:J155)</f>
        <v>0</v>
      </c>
      <c r="K156" s="230">
        <f>SUBTOTAL(9,K151:K155)</f>
        <v>13</v>
      </c>
      <c r="L156" s="230">
        <f>SUBTOTAL(9,L151:L155)</f>
        <v>231</v>
      </c>
      <c r="M156" s="230"/>
      <c r="N156" s="230"/>
      <c r="O156" s="230"/>
      <c r="P156" s="230"/>
      <c r="Q156" s="230"/>
      <c r="R156" s="230"/>
      <c r="S156" s="230"/>
      <c r="T156" s="231"/>
    </row>
    <row r="157" spans="1:20" hidden="1" outlineLevel="4">
      <c r="A157" s="229">
        <v>46</v>
      </c>
      <c r="B157" s="230" t="s">
        <v>48</v>
      </c>
      <c r="C157" s="230" t="s">
        <v>6</v>
      </c>
      <c r="D157" s="230" t="s">
        <v>33</v>
      </c>
      <c r="E157" s="64">
        <v>8</v>
      </c>
      <c r="F157" s="65">
        <f t="shared" si="14"/>
        <v>8.1004050925925931E-3</v>
      </c>
      <c r="G157" s="65">
        <f t="shared" si="9"/>
        <v>1.2892071759259259E-2</v>
      </c>
      <c r="H157" s="230">
        <f t="shared" si="10"/>
        <v>0</v>
      </c>
      <c r="I157" s="230">
        <f t="shared" si="11"/>
        <v>0</v>
      </c>
      <c r="J157" s="230">
        <f t="shared" si="12"/>
        <v>8</v>
      </c>
      <c r="K157" s="230">
        <f t="shared" si="13"/>
        <v>0</v>
      </c>
      <c r="L157" s="230">
        <f t="shared" si="15"/>
        <v>8</v>
      </c>
      <c r="M157" s="230">
        <v>1</v>
      </c>
      <c r="N157" s="230">
        <v>25</v>
      </c>
      <c r="O157" s="230">
        <v>86</v>
      </c>
      <c r="P157" s="230">
        <v>5</v>
      </c>
      <c r="Q157" s="230" t="s">
        <v>6</v>
      </c>
      <c r="R157" s="230">
        <v>5599</v>
      </c>
      <c r="S157" s="230">
        <v>8911</v>
      </c>
      <c r="T157" s="231">
        <v>11</v>
      </c>
    </row>
    <row r="158" spans="1:20" hidden="1" outlineLevel="4">
      <c r="A158" s="229">
        <v>46</v>
      </c>
      <c r="B158" s="230" t="s">
        <v>48</v>
      </c>
      <c r="C158" s="230" t="s">
        <v>6</v>
      </c>
      <c r="D158" s="230" t="s">
        <v>201</v>
      </c>
      <c r="E158" s="64">
        <v>308</v>
      </c>
      <c r="F158" s="65">
        <f t="shared" si="14"/>
        <v>8.7814529220779213E-3</v>
      </c>
      <c r="G158" s="65">
        <f t="shared" si="9"/>
        <v>5.7329244829244829E-3</v>
      </c>
      <c r="H158" s="230">
        <f t="shared" si="10"/>
        <v>0</v>
      </c>
      <c r="I158" s="230">
        <f t="shared" si="11"/>
        <v>0</v>
      </c>
      <c r="J158" s="230">
        <f t="shared" si="12"/>
        <v>308</v>
      </c>
      <c r="K158" s="230">
        <f t="shared" si="13"/>
        <v>308</v>
      </c>
      <c r="L158" s="230">
        <f t="shared" si="15"/>
        <v>0</v>
      </c>
      <c r="M158" s="230">
        <v>3</v>
      </c>
      <c r="N158" s="230">
        <v>25</v>
      </c>
      <c r="O158" s="230">
        <v>169</v>
      </c>
      <c r="P158" s="230">
        <v>5</v>
      </c>
      <c r="Q158" s="230" t="s">
        <v>6</v>
      </c>
      <c r="R158" s="230">
        <v>233685</v>
      </c>
      <c r="S158" s="230">
        <v>152560</v>
      </c>
      <c r="T158" s="231">
        <v>11</v>
      </c>
    </row>
    <row r="159" spans="1:20" hidden="1" outlineLevel="3">
      <c r="A159" s="229"/>
      <c r="B159" s="230"/>
      <c r="C159" s="210" t="s">
        <v>190</v>
      </c>
      <c r="D159" s="135"/>
      <c r="E159" s="136">
        <f>SUBTOTAL(9,E157:E158)</f>
        <v>316</v>
      </c>
      <c r="F159" s="137"/>
      <c r="G159" s="137"/>
      <c r="H159" s="230">
        <f>SUBTOTAL(9,H157:H158)</f>
        <v>0</v>
      </c>
      <c r="I159" s="230">
        <f>SUBTOTAL(9,I157:I158)</f>
        <v>0</v>
      </c>
      <c r="J159" s="230">
        <f>SUBTOTAL(9,J157:J158)</f>
        <v>316</v>
      </c>
      <c r="K159" s="230">
        <f>SUBTOTAL(9,K157:K158)</f>
        <v>308</v>
      </c>
      <c r="L159" s="230">
        <f>SUBTOTAL(9,L157:L158)</f>
        <v>8</v>
      </c>
      <c r="M159" s="230"/>
      <c r="N159" s="230"/>
      <c r="O159" s="230"/>
      <c r="P159" s="230"/>
      <c r="Q159" s="230"/>
      <c r="R159" s="230"/>
      <c r="S159" s="230"/>
      <c r="T159" s="231"/>
    </row>
    <row r="160" spans="1:20" ht="15.6" outlineLevel="2" collapsed="1">
      <c r="A160" s="229"/>
      <c r="B160" s="111" t="s">
        <v>92</v>
      </c>
      <c r="C160" s="77"/>
      <c r="D160" s="77"/>
      <c r="E160" s="78">
        <f>SUBTOTAL(9,E151:E158)</f>
        <v>560</v>
      </c>
      <c r="F160" s="79">
        <v>8.3290757275132268E-3</v>
      </c>
      <c r="G160" s="79">
        <v>4.820705191798942E-3</v>
      </c>
      <c r="H160" s="230">
        <f>SUBTOTAL(9,H151:H158)</f>
        <v>244</v>
      </c>
      <c r="I160" s="230">
        <f>SUBTOTAL(9,I151:I158)</f>
        <v>0</v>
      </c>
      <c r="J160" s="230">
        <f>SUBTOTAL(9,J151:J158)</f>
        <v>316</v>
      </c>
      <c r="K160" s="230">
        <f>SUBTOTAL(9,K151:K158)</f>
        <v>321</v>
      </c>
      <c r="L160" s="230">
        <f>SUBTOTAL(9,L151:L158)</f>
        <v>239</v>
      </c>
      <c r="M160" s="230"/>
      <c r="N160" s="230"/>
      <c r="O160" s="230"/>
      <c r="P160" s="230"/>
      <c r="Q160" s="230"/>
      <c r="R160" s="230"/>
      <c r="S160" s="230"/>
      <c r="T160" s="231"/>
    </row>
    <row r="161" spans="1:20" hidden="1" outlineLevel="4">
      <c r="A161" s="229">
        <v>46</v>
      </c>
      <c r="B161" s="230" t="s">
        <v>49</v>
      </c>
      <c r="C161" s="230" t="s">
        <v>4</v>
      </c>
      <c r="D161" s="230" t="s">
        <v>16</v>
      </c>
      <c r="E161" s="64">
        <v>277</v>
      </c>
      <c r="F161" s="65">
        <f t="shared" si="14"/>
        <v>1.0407599612247626E-2</v>
      </c>
      <c r="G161" s="65">
        <f t="shared" si="9"/>
        <v>3.5338531220751434E-3</v>
      </c>
      <c r="H161" s="230">
        <f t="shared" si="10"/>
        <v>277</v>
      </c>
      <c r="I161" s="230">
        <f t="shared" si="11"/>
        <v>0</v>
      </c>
      <c r="J161" s="230">
        <f t="shared" si="12"/>
        <v>0</v>
      </c>
      <c r="K161" s="230">
        <f t="shared" si="13"/>
        <v>0</v>
      </c>
      <c r="L161" s="230">
        <f t="shared" si="15"/>
        <v>277</v>
      </c>
      <c r="M161" s="230">
        <v>1</v>
      </c>
      <c r="N161" s="230">
        <v>8</v>
      </c>
      <c r="O161" s="230">
        <v>17</v>
      </c>
      <c r="P161" s="230">
        <v>3</v>
      </c>
      <c r="Q161" s="230" t="s">
        <v>17</v>
      </c>
      <c r="R161" s="230">
        <v>249083</v>
      </c>
      <c r="S161" s="230">
        <v>84575</v>
      </c>
      <c r="T161" s="231">
        <v>11</v>
      </c>
    </row>
    <row r="162" spans="1:20" hidden="1" outlineLevel="4">
      <c r="A162" s="229">
        <v>46</v>
      </c>
      <c r="B162" s="230" t="s">
        <v>49</v>
      </c>
      <c r="C162" s="230" t="s">
        <v>4</v>
      </c>
      <c r="D162" s="230" t="s">
        <v>19</v>
      </c>
      <c r="E162" s="64">
        <v>42</v>
      </c>
      <c r="F162" s="65">
        <f t="shared" si="14"/>
        <v>1.1384755291005291E-2</v>
      </c>
      <c r="G162" s="65">
        <f t="shared" si="9"/>
        <v>2.7248677248677246E-3</v>
      </c>
      <c r="H162" s="230">
        <f t="shared" si="10"/>
        <v>42</v>
      </c>
      <c r="I162" s="230">
        <f t="shared" si="11"/>
        <v>0</v>
      </c>
      <c r="J162" s="230">
        <f t="shared" si="12"/>
        <v>0</v>
      </c>
      <c r="K162" s="230">
        <f t="shared" si="13"/>
        <v>0</v>
      </c>
      <c r="L162" s="230">
        <f t="shared" si="15"/>
        <v>42</v>
      </c>
      <c r="M162" s="230">
        <v>1</v>
      </c>
      <c r="N162" s="230">
        <v>8</v>
      </c>
      <c r="O162" s="230">
        <v>18</v>
      </c>
      <c r="P162" s="230">
        <v>3</v>
      </c>
      <c r="Q162" s="230" t="s">
        <v>17</v>
      </c>
      <c r="R162" s="230">
        <v>41313</v>
      </c>
      <c r="S162" s="230">
        <v>9888</v>
      </c>
      <c r="T162" s="231">
        <v>11</v>
      </c>
    </row>
    <row r="163" spans="1:20" hidden="1" outlineLevel="4">
      <c r="A163" s="229">
        <v>46</v>
      </c>
      <c r="B163" s="230" t="s">
        <v>49</v>
      </c>
      <c r="C163" s="230" t="s">
        <v>4</v>
      </c>
      <c r="D163" s="230" t="s">
        <v>21</v>
      </c>
      <c r="E163" s="64">
        <v>46</v>
      </c>
      <c r="F163" s="65">
        <f t="shared" si="14"/>
        <v>1.0868810386473431E-2</v>
      </c>
      <c r="G163" s="65">
        <f t="shared" si="9"/>
        <v>1.5977254428341384E-3</v>
      </c>
      <c r="H163" s="230">
        <f t="shared" si="10"/>
        <v>46</v>
      </c>
      <c r="I163" s="230">
        <f t="shared" si="11"/>
        <v>0</v>
      </c>
      <c r="J163" s="230">
        <f t="shared" si="12"/>
        <v>0</v>
      </c>
      <c r="K163" s="230">
        <f t="shared" si="13"/>
        <v>0</v>
      </c>
      <c r="L163" s="230">
        <f t="shared" si="15"/>
        <v>46</v>
      </c>
      <c r="M163" s="230">
        <v>1</v>
      </c>
      <c r="N163" s="230">
        <v>8</v>
      </c>
      <c r="O163" s="230">
        <v>20</v>
      </c>
      <c r="P163" s="230">
        <v>3</v>
      </c>
      <c r="Q163" s="230" t="s">
        <v>17</v>
      </c>
      <c r="R163" s="230">
        <v>43197</v>
      </c>
      <c r="S163" s="230">
        <v>6350</v>
      </c>
      <c r="T163" s="231">
        <v>11</v>
      </c>
    </row>
    <row r="164" spans="1:20" hidden="1" outlineLevel="4">
      <c r="A164" s="229">
        <v>46</v>
      </c>
      <c r="B164" s="230" t="s">
        <v>49</v>
      </c>
      <c r="C164" s="230" t="s">
        <v>4</v>
      </c>
      <c r="D164" s="230" t="s">
        <v>193</v>
      </c>
      <c r="E164" s="64">
        <v>129</v>
      </c>
      <c r="F164" s="65">
        <f t="shared" si="14"/>
        <v>1.4066537467700257E-2</v>
      </c>
      <c r="G164" s="65">
        <f t="shared" si="9"/>
        <v>1.2915410565604362E-3</v>
      </c>
      <c r="H164" s="230">
        <f t="shared" si="10"/>
        <v>129</v>
      </c>
      <c r="I164" s="230">
        <f t="shared" si="11"/>
        <v>0</v>
      </c>
      <c r="J164" s="230">
        <f t="shared" si="12"/>
        <v>0</v>
      </c>
      <c r="K164" s="230">
        <f t="shared" si="13"/>
        <v>129</v>
      </c>
      <c r="L164" s="230">
        <f t="shared" si="15"/>
        <v>0</v>
      </c>
      <c r="M164" s="230">
        <v>3</v>
      </c>
      <c r="N164" s="230">
        <v>8</v>
      </c>
      <c r="O164" s="230">
        <v>162</v>
      </c>
      <c r="P164" s="230">
        <v>3</v>
      </c>
      <c r="Q164" s="230" t="s">
        <v>17</v>
      </c>
      <c r="R164" s="230">
        <v>156780</v>
      </c>
      <c r="S164" s="230">
        <v>14395</v>
      </c>
      <c r="T164" s="231">
        <v>11</v>
      </c>
    </row>
    <row r="165" spans="1:20" hidden="1" outlineLevel="4">
      <c r="A165" s="229">
        <v>46</v>
      </c>
      <c r="B165" s="230" t="s">
        <v>49</v>
      </c>
      <c r="C165" s="230" t="s">
        <v>4</v>
      </c>
      <c r="D165" s="230" t="s">
        <v>195</v>
      </c>
      <c r="E165" s="64">
        <v>1</v>
      </c>
      <c r="F165" s="65">
        <f t="shared" si="14"/>
        <v>7.8703703703703705E-4</v>
      </c>
      <c r="G165" s="65">
        <f t="shared" si="9"/>
        <v>0</v>
      </c>
      <c r="H165" s="230">
        <f t="shared" si="10"/>
        <v>1</v>
      </c>
      <c r="I165" s="230">
        <f t="shared" si="11"/>
        <v>0</v>
      </c>
      <c r="J165" s="230">
        <f t="shared" si="12"/>
        <v>0</v>
      </c>
      <c r="K165" s="230">
        <f t="shared" si="13"/>
        <v>0</v>
      </c>
      <c r="L165" s="230">
        <f t="shared" si="15"/>
        <v>1</v>
      </c>
      <c r="M165" s="230">
        <v>8</v>
      </c>
      <c r="N165" s="230">
        <v>8</v>
      </c>
      <c r="O165" s="230">
        <v>217</v>
      </c>
      <c r="P165" s="230">
        <v>3</v>
      </c>
      <c r="Q165" s="230" t="s">
        <v>17</v>
      </c>
      <c r="R165" s="230">
        <v>68</v>
      </c>
      <c r="S165" s="230">
        <v>0</v>
      </c>
      <c r="T165" s="231">
        <v>11</v>
      </c>
    </row>
    <row r="166" spans="1:20" hidden="1" outlineLevel="4">
      <c r="A166" s="229">
        <v>46</v>
      </c>
      <c r="B166" s="230" t="s">
        <v>49</v>
      </c>
      <c r="C166" s="230" t="s">
        <v>4</v>
      </c>
      <c r="D166" s="230" t="s">
        <v>179</v>
      </c>
      <c r="E166" s="64">
        <v>3</v>
      </c>
      <c r="F166" s="65">
        <f t="shared" si="14"/>
        <v>1.4390432098765431E-2</v>
      </c>
      <c r="G166" s="65">
        <f t="shared" si="9"/>
        <v>3.1327160493827165E-3</v>
      </c>
      <c r="H166" s="230">
        <f t="shared" si="10"/>
        <v>3</v>
      </c>
      <c r="I166" s="230">
        <f t="shared" si="11"/>
        <v>0</v>
      </c>
      <c r="J166" s="230">
        <f t="shared" si="12"/>
        <v>0</v>
      </c>
      <c r="K166" s="230">
        <f t="shared" si="13"/>
        <v>3</v>
      </c>
      <c r="L166" s="230">
        <f t="shared" si="15"/>
        <v>0</v>
      </c>
      <c r="M166" s="230">
        <v>3</v>
      </c>
      <c r="N166" s="230">
        <v>8</v>
      </c>
      <c r="O166" s="230">
        <v>224</v>
      </c>
      <c r="P166" s="230">
        <v>3</v>
      </c>
      <c r="Q166" s="230" t="s">
        <v>17</v>
      </c>
      <c r="R166" s="230">
        <v>3730</v>
      </c>
      <c r="S166" s="230">
        <v>812</v>
      </c>
      <c r="T166" s="231">
        <v>11</v>
      </c>
    </row>
    <row r="167" spans="1:20" hidden="1" outlineLevel="3">
      <c r="A167" s="229"/>
      <c r="B167" s="230"/>
      <c r="C167" s="207" t="s">
        <v>188</v>
      </c>
      <c r="D167" s="127"/>
      <c r="E167" s="128">
        <f>SUBTOTAL(9,E161:E166)</f>
        <v>498</v>
      </c>
      <c r="F167" s="129"/>
      <c r="G167" s="129"/>
      <c r="H167" s="230">
        <f>SUBTOTAL(9,H161:H166)</f>
        <v>498</v>
      </c>
      <c r="I167" s="230">
        <f>SUBTOTAL(9,I161:I166)</f>
        <v>0</v>
      </c>
      <c r="J167" s="230">
        <f>SUBTOTAL(9,J161:J166)</f>
        <v>0</v>
      </c>
      <c r="K167" s="230">
        <f>SUBTOTAL(9,K161:K166)</f>
        <v>132</v>
      </c>
      <c r="L167" s="230">
        <f>SUBTOTAL(9,L161:L166)</f>
        <v>366</v>
      </c>
      <c r="M167" s="230"/>
      <c r="N167" s="230"/>
      <c r="O167" s="230"/>
      <c r="P167" s="230"/>
      <c r="Q167" s="230"/>
      <c r="R167" s="230"/>
      <c r="S167" s="230"/>
      <c r="T167" s="231"/>
    </row>
    <row r="168" spans="1:20" ht="15.6" outlineLevel="2" collapsed="1">
      <c r="A168" s="229"/>
      <c r="B168" s="111" t="s">
        <v>93</v>
      </c>
      <c r="C168" s="77"/>
      <c r="D168" s="77"/>
      <c r="E168" s="78">
        <f>SUBTOTAL(9,E161:E166)</f>
        <v>498</v>
      </c>
      <c r="F168" s="79">
        <v>1.1485083853934255E-2</v>
      </c>
      <c r="G168" s="79">
        <v>2.6964338836828797E-3</v>
      </c>
      <c r="H168" s="230">
        <f>SUBTOTAL(9,H161:H166)</f>
        <v>498</v>
      </c>
      <c r="I168" s="230">
        <f>SUBTOTAL(9,I161:I166)</f>
        <v>0</v>
      </c>
      <c r="J168" s="230">
        <f>SUBTOTAL(9,J161:J166)</f>
        <v>0</v>
      </c>
      <c r="K168" s="230">
        <f>SUBTOTAL(9,K161:K166)</f>
        <v>132</v>
      </c>
      <c r="L168" s="230">
        <f>SUBTOTAL(9,L161:L166)</f>
        <v>366</v>
      </c>
      <c r="M168" s="230"/>
      <c r="N168" s="230"/>
      <c r="O168" s="230"/>
      <c r="P168" s="230"/>
      <c r="Q168" s="230"/>
      <c r="R168" s="230"/>
      <c r="S168" s="230"/>
      <c r="T168" s="231"/>
    </row>
    <row r="169" spans="1:20" hidden="1" outlineLevel="4">
      <c r="A169" s="229">
        <v>46</v>
      </c>
      <c r="B169" s="230" t="s">
        <v>50</v>
      </c>
      <c r="C169" s="230" t="s">
        <v>4</v>
      </c>
      <c r="D169" s="230" t="s">
        <v>16</v>
      </c>
      <c r="E169" s="64">
        <v>131</v>
      </c>
      <c r="F169" s="65">
        <f t="shared" si="14"/>
        <v>8.7127155781735934E-3</v>
      </c>
      <c r="G169" s="65">
        <f t="shared" si="9"/>
        <v>2.4628039298840824E-3</v>
      </c>
      <c r="H169" s="230">
        <f t="shared" si="10"/>
        <v>131</v>
      </c>
      <c r="I169" s="230">
        <f t="shared" si="11"/>
        <v>0</v>
      </c>
      <c r="J169" s="230">
        <f t="shared" si="12"/>
        <v>0</v>
      </c>
      <c r="K169" s="230">
        <f t="shared" si="13"/>
        <v>0</v>
      </c>
      <c r="L169" s="230">
        <f t="shared" si="15"/>
        <v>131</v>
      </c>
      <c r="M169" s="230">
        <v>1</v>
      </c>
      <c r="N169" s="230">
        <v>31</v>
      </c>
      <c r="O169" s="230">
        <v>17</v>
      </c>
      <c r="P169" s="230">
        <v>3</v>
      </c>
      <c r="Q169" s="230" t="s">
        <v>17</v>
      </c>
      <c r="R169" s="230">
        <v>98614</v>
      </c>
      <c r="S169" s="230">
        <v>27875</v>
      </c>
      <c r="T169" s="231">
        <v>11</v>
      </c>
    </row>
    <row r="170" spans="1:20" hidden="1" outlineLevel="4">
      <c r="A170" s="229">
        <v>46</v>
      </c>
      <c r="B170" s="230" t="s">
        <v>50</v>
      </c>
      <c r="C170" s="230" t="s">
        <v>4</v>
      </c>
      <c r="D170" s="230" t="s">
        <v>19</v>
      </c>
      <c r="E170" s="64">
        <v>132</v>
      </c>
      <c r="F170" s="65">
        <f t="shared" si="14"/>
        <v>8.1211419753086413E-3</v>
      </c>
      <c r="G170" s="65">
        <f t="shared" si="9"/>
        <v>4.0274270482603819E-3</v>
      </c>
      <c r="H170" s="230">
        <f t="shared" si="10"/>
        <v>132</v>
      </c>
      <c r="I170" s="230">
        <f t="shared" si="11"/>
        <v>0</v>
      </c>
      <c r="J170" s="230">
        <f t="shared" si="12"/>
        <v>0</v>
      </c>
      <c r="K170" s="230">
        <f t="shared" si="13"/>
        <v>0</v>
      </c>
      <c r="L170" s="230">
        <f t="shared" si="15"/>
        <v>132</v>
      </c>
      <c r="M170" s="230">
        <v>1</v>
      </c>
      <c r="N170" s="230">
        <v>31</v>
      </c>
      <c r="O170" s="230">
        <v>18</v>
      </c>
      <c r="P170" s="230">
        <v>3</v>
      </c>
      <c r="Q170" s="230" t="s">
        <v>17</v>
      </c>
      <c r="R170" s="230">
        <v>92620</v>
      </c>
      <c r="S170" s="230">
        <v>45932</v>
      </c>
      <c r="T170" s="231">
        <v>11</v>
      </c>
    </row>
    <row r="171" spans="1:20" hidden="1" outlineLevel="4">
      <c r="A171" s="229">
        <v>46</v>
      </c>
      <c r="B171" s="230" t="s">
        <v>50</v>
      </c>
      <c r="C171" s="230" t="s">
        <v>4</v>
      </c>
      <c r="D171" s="230" t="s">
        <v>21</v>
      </c>
      <c r="E171" s="64">
        <v>44</v>
      </c>
      <c r="F171" s="65">
        <f t="shared" si="14"/>
        <v>7.670191498316499E-3</v>
      </c>
      <c r="G171" s="65">
        <f t="shared" si="9"/>
        <v>2.8761574074074076E-3</v>
      </c>
      <c r="H171" s="230">
        <f t="shared" si="10"/>
        <v>44</v>
      </c>
      <c r="I171" s="230">
        <f t="shared" si="11"/>
        <v>0</v>
      </c>
      <c r="J171" s="230">
        <f t="shared" si="12"/>
        <v>0</v>
      </c>
      <c r="K171" s="230">
        <f t="shared" si="13"/>
        <v>0</v>
      </c>
      <c r="L171" s="230">
        <f t="shared" si="15"/>
        <v>44</v>
      </c>
      <c r="M171" s="230">
        <v>1</v>
      </c>
      <c r="N171" s="230">
        <v>31</v>
      </c>
      <c r="O171" s="230">
        <v>20</v>
      </c>
      <c r="P171" s="230">
        <v>3</v>
      </c>
      <c r="Q171" s="230" t="s">
        <v>17</v>
      </c>
      <c r="R171" s="230">
        <v>29159</v>
      </c>
      <c r="S171" s="230">
        <v>10934</v>
      </c>
      <c r="T171" s="231">
        <v>11</v>
      </c>
    </row>
    <row r="172" spans="1:20" hidden="1" outlineLevel="4">
      <c r="A172" s="229">
        <v>46</v>
      </c>
      <c r="B172" s="230" t="s">
        <v>50</v>
      </c>
      <c r="C172" s="230" t="s">
        <v>4</v>
      </c>
      <c r="D172" s="230" t="s">
        <v>193</v>
      </c>
      <c r="E172" s="64">
        <v>108</v>
      </c>
      <c r="F172" s="65">
        <f t="shared" si="14"/>
        <v>7.9956490054869673E-3</v>
      </c>
      <c r="G172" s="65">
        <f t="shared" si="9"/>
        <v>2.6377100480109738E-3</v>
      </c>
      <c r="H172" s="230">
        <f t="shared" si="10"/>
        <v>108</v>
      </c>
      <c r="I172" s="230">
        <f t="shared" si="11"/>
        <v>0</v>
      </c>
      <c r="J172" s="230">
        <f t="shared" si="12"/>
        <v>0</v>
      </c>
      <c r="K172" s="230">
        <f t="shared" si="13"/>
        <v>108</v>
      </c>
      <c r="L172" s="230">
        <f t="shared" si="15"/>
        <v>0</v>
      </c>
      <c r="M172" s="230">
        <v>3</v>
      </c>
      <c r="N172" s="230">
        <v>31</v>
      </c>
      <c r="O172" s="230">
        <v>162</v>
      </c>
      <c r="P172" s="230">
        <v>3</v>
      </c>
      <c r="Q172" s="230" t="s">
        <v>17</v>
      </c>
      <c r="R172" s="230">
        <v>74609</v>
      </c>
      <c r="S172" s="230">
        <v>24613</v>
      </c>
      <c r="T172" s="231">
        <v>11</v>
      </c>
    </row>
    <row r="173" spans="1:20" hidden="1" outlineLevel="4">
      <c r="A173" s="229">
        <v>46</v>
      </c>
      <c r="B173" s="230" t="s">
        <v>50</v>
      </c>
      <c r="C173" s="230" t="s">
        <v>4</v>
      </c>
      <c r="D173" s="230" t="s">
        <v>53</v>
      </c>
      <c r="E173" s="64">
        <v>1</v>
      </c>
      <c r="F173" s="65">
        <f t="shared" si="14"/>
        <v>3.1250000000000001E-4</v>
      </c>
      <c r="G173" s="65">
        <f t="shared" si="9"/>
        <v>3.472222222222222E-3</v>
      </c>
      <c r="H173" s="230">
        <f t="shared" si="10"/>
        <v>1</v>
      </c>
      <c r="I173" s="230">
        <f t="shared" si="11"/>
        <v>0</v>
      </c>
      <c r="J173" s="230">
        <f t="shared" si="12"/>
        <v>0</v>
      </c>
      <c r="K173" s="230">
        <f t="shared" si="13"/>
        <v>0</v>
      </c>
      <c r="L173" s="230">
        <f t="shared" si="15"/>
        <v>1</v>
      </c>
      <c r="M173" s="230">
        <v>6</v>
      </c>
      <c r="N173" s="230">
        <v>31</v>
      </c>
      <c r="O173" s="230">
        <v>218</v>
      </c>
      <c r="P173" s="230">
        <v>3</v>
      </c>
      <c r="Q173" s="230" t="s">
        <v>17</v>
      </c>
      <c r="R173" s="230">
        <v>27</v>
      </c>
      <c r="S173" s="230">
        <v>300</v>
      </c>
      <c r="T173" s="231">
        <v>11</v>
      </c>
    </row>
    <row r="174" spans="1:20" hidden="1" outlineLevel="3">
      <c r="A174" s="229"/>
      <c r="B174" s="230"/>
      <c r="C174" s="207" t="s">
        <v>188</v>
      </c>
      <c r="D174" s="127"/>
      <c r="E174" s="128">
        <f>SUBTOTAL(9,E169:E173)</f>
        <v>416</v>
      </c>
      <c r="F174" s="129"/>
      <c r="G174" s="129"/>
      <c r="H174" s="230">
        <f>SUBTOTAL(9,H169:H173)</f>
        <v>416</v>
      </c>
      <c r="I174" s="230">
        <f>SUBTOTAL(9,I169:I173)</f>
        <v>0</v>
      </c>
      <c r="J174" s="230">
        <f>SUBTOTAL(9,J169:J173)</f>
        <v>0</v>
      </c>
      <c r="K174" s="230">
        <f>SUBTOTAL(9,K169:K173)</f>
        <v>108</v>
      </c>
      <c r="L174" s="230">
        <f>SUBTOTAL(9,L169:L173)</f>
        <v>308</v>
      </c>
      <c r="M174" s="230"/>
      <c r="N174" s="230"/>
      <c r="O174" s="230"/>
      <c r="P174" s="230"/>
      <c r="Q174" s="230"/>
      <c r="R174" s="230"/>
      <c r="S174" s="230"/>
      <c r="T174" s="231"/>
    </row>
    <row r="175" spans="1:20" ht="15.6" outlineLevel="2" collapsed="1">
      <c r="A175" s="229"/>
      <c r="B175" s="111" t="s">
        <v>94</v>
      </c>
      <c r="C175" s="77"/>
      <c r="D175" s="77"/>
      <c r="E175" s="78">
        <f>SUBTOTAL(9,E169:E173)</f>
        <v>416</v>
      </c>
      <c r="F175" s="79">
        <v>8.208383413461539E-3</v>
      </c>
      <c r="G175" s="79">
        <v>3.0508257656695153E-3</v>
      </c>
      <c r="H175" s="230">
        <f>SUBTOTAL(9,H169:H173)</f>
        <v>416</v>
      </c>
      <c r="I175" s="230">
        <f>SUBTOTAL(9,I169:I173)</f>
        <v>0</v>
      </c>
      <c r="J175" s="230">
        <f>SUBTOTAL(9,J169:J173)</f>
        <v>0</v>
      </c>
      <c r="K175" s="230">
        <f>SUBTOTAL(9,K169:K173)</f>
        <v>108</v>
      </c>
      <c r="L175" s="230">
        <f>SUBTOTAL(9,L169:L173)</f>
        <v>308</v>
      </c>
      <c r="M175" s="230"/>
      <c r="N175" s="230"/>
      <c r="O175" s="230"/>
      <c r="P175" s="230"/>
      <c r="Q175" s="230"/>
      <c r="R175" s="230"/>
      <c r="S175" s="230"/>
      <c r="T175" s="231"/>
    </row>
    <row r="176" spans="1:20" hidden="1" outlineLevel="4">
      <c r="A176" s="229">
        <v>46</v>
      </c>
      <c r="B176" s="230" t="s">
        <v>51</v>
      </c>
      <c r="C176" s="230" t="s">
        <v>4</v>
      </c>
      <c r="D176" s="230" t="s">
        <v>16</v>
      </c>
      <c r="E176" s="64">
        <v>197</v>
      </c>
      <c r="F176" s="65">
        <f t="shared" si="14"/>
        <v>5.121498401955255E-3</v>
      </c>
      <c r="G176" s="65">
        <f t="shared" si="9"/>
        <v>4.4368067305884567E-3</v>
      </c>
      <c r="H176" s="230">
        <f t="shared" si="10"/>
        <v>197</v>
      </c>
      <c r="I176" s="230">
        <f t="shared" si="11"/>
        <v>0</v>
      </c>
      <c r="J176" s="230">
        <f t="shared" si="12"/>
        <v>0</v>
      </c>
      <c r="K176" s="230">
        <f t="shared" si="13"/>
        <v>0</v>
      </c>
      <c r="L176" s="230">
        <f t="shared" si="15"/>
        <v>197</v>
      </c>
      <c r="M176" s="230">
        <v>1</v>
      </c>
      <c r="N176" s="230">
        <v>29</v>
      </c>
      <c r="O176" s="230">
        <v>17</v>
      </c>
      <c r="P176" s="230">
        <v>3</v>
      </c>
      <c r="Q176" s="230" t="s">
        <v>17</v>
      </c>
      <c r="R176" s="230">
        <v>87172</v>
      </c>
      <c r="S176" s="230">
        <v>75518</v>
      </c>
      <c r="T176" s="231">
        <v>11</v>
      </c>
    </row>
    <row r="177" spans="1:20" hidden="1" outlineLevel="4">
      <c r="A177" s="229">
        <v>46</v>
      </c>
      <c r="B177" s="230" t="s">
        <v>51</v>
      </c>
      <c r="C177" s="230" t="s">
        <v>4</v>
      </c>
      <c r="D177" s="230" t="s">
        <v>19</v>
      </c>
      <c r="E177" s="64">
        <v>143</v>
      </c>
      <c r="F177" s="65">
        <f t="shared" si="14"/>
        <v>4.8135198135198136E-3</v>
      </c>
      <c r="G177" s="65">
        <f t="shared" ref="G177:G254" si="16">S177/E177/86400</f>
        <v>3.6162101787101789E-3</v>
      </c>
      <c r="H177" s="230">
        <f t="shared" ref="H177:H254" si="17">IF(C177="ATENCIÓN CIUDADANÍA",E177,0)</f>
        <v>143</v>
      </c>
      <c r="I177" s="230">
        <f t="shared" ref="I177:I254" si="18">IF(C177="OTROS TEMAS GENERALITAT",E177,0)</f>
        <v>0</v>
      </c>
      <c r="J177" s="230">
        <f t="shared" ref="J177:J254" si="19">IF(C177="TEMAS MUNICIPALES",E177,0)</f>
        <v>0</v>
      </c>
      <c r="K177" s="230">
        <f t="shared" ref="K177:K254" si="20">IF(M177=3,E177,0)</f>
        <v>0</v>
      </c>
      <c r="L177" s="230">
        <f t="shared" si="15"/>
        <v>143</v>
      </c>
      <c r="M177" s="230">
        <v>1</v>
      </c>
      <c r="N177" s="230">
        <v>29</v>
      </c>
      <c r="O177" s="230">
        <v>18</v>
      </c>
      <c r="P177" s="230">
        <v>3</v>
      </c>
      <c r="Q177" s="230" t="s">
        <v>17</v>
      </c>
      <c r="R177" s="230">
        <v>59472</v>
      </c>
      <c r="S177" s="230">
        <v>44679</v>
      </c>
      <c r="T177" s="231">
        <v>11</v>
      </c>
    </row>
    <row r="178" spans="1:20" hidden="1" outlineLevel="4">
      <c r="A178" s="229">
        <v>46</v>
      </c>
      <c r="B178" s="230" t="s">
        <v>51</v>
      </c>
      <c r="C178" s="230" t="s">
        <v>4</v>
      </c>
      <c r="D178" s="230" t="s">
        <v>21</v>
      </c>
      <c r="E178" s="64">
        <v>23</v>
      </c>
      <c r="F178" s="65">
        <f t="shared" si="14"/>
        <v>5.260668276972625E-3</v>
      </c>
      <c r="G178" s="65">
        <f t="shared" si="16"/>
        <v>4.8887882447665055E-3</v>
      </c>
      <c r="H178" s="230">
        <f t="shared" si="17"/>
        <v>23</v>
      </c>
      <c r="I178" s="230">
        <f t="shared" si="18"/>
        <v>0</v>
      </c>
      <c r="J178" s="230">
        <f t="shared" si="19"/>
        <v>0</v>
      </c>
      <c r="K178" s="230">
        <f t="shared" si="20"/>
        <v>0</v>
      </c>
      <c r="L178" s="230">
        <f t="shared" si="15"/>
        <v>23</v>
      </c>
      <c r="M178" s="230">
        <v>1</v>
      </c>
      <c r="N178" s="230">
        <v>29</v>
      </c>
      <c r="O178" s="230">
        <v>20</v>
      </c>
      <c r="P178" s="230">
        <v>3</v>
      </c>
      <c r="Q178" s="230" t="s">
        <v>17</v>
      </c>
      <c r="R178" s="230">
        <v>10454</v>
      </c>
      <c r="S178" s="230">
        <v>9715</v>
      </c>
      <c r="T178" s="231">
        <v>11</v>
      </c>
    </row>
    <row r="179" spans="1:20" hidden="1" outlineLevel="4">
      <c r="A179" s="229">
        <v>46</v>
      </c>
      <c r="B179" s="230" t="s">
        <v>51</v>
      </c>
      <c r="C179" s="230" t="s">
        <v>4</v>
      </c>
      <c r="D179" s="230" t="s">
        <v>178</v>
      </c>
      <c r="E179" s="64">
        <v>10</v>
      </c>
      <c r="F179" s="65">
        <f t="shared" si="14"/>
        <v>5.4710648148148149E-3</v>
      </c>
      <c r="G179" s="65">
        <f t="shared" si="16"/>
        <v>6.5219907407407405E-3</v>
      </c>
      <c r="H179" s="230">
        <f t="shared" si="17"/>
        <v>10</v>
      </c>
      <c r="I179" s="230">
        <f t="shared" si="18"/>
        <v>0</v>
      </c>
      <c r="J179" s="230">
        <f t="shared" si="19"/>
        <v>0</v>
      </c>
      <c r="K179" s="230">
        <f t="shared" si="20"/>
        <v>10</v>
      </c>
      <c r="L179" s="230">
        <f t="shared" si="15"/>
        <v>0</v>
      </c>
      <c r="M179" s="230">
        <v>3</v>
      </c>
      <c r="N179" s="230">
        <v>29</v>
      </c>
      <c r="O179" s="230">
        <v>94</v>
      </c>
      <c r="P179" s="230">
        <v>3</v>
      </c>
      <c r="Q179" s="230" t="s">
        <v>17</v>
      </c>
      <c r="R179" s="230">
        <v>4727</v>
      </c>
      <c r="S179" s="230">
        <v>5635</v>
      </c>
      <c r="T179" s="231">
        <v>11</v>
      </c>
    </row>
    <row r="180" spans="1:20" hidden="1" outlineLevel="4">
      <c r="A180" s="229">
        <v>46</v>
      </c>
      <c r="B180" s="230" t="s">
        <v>51</v>
      </c>
      <c r="C180" s="230" t="s">
        <v>4</v>
      </c>
      <c r="D180" s="230" t="s">
        <v>193</v>
      </c>
      <c r="E180" s="64">
        <v>210</v>
      </c>
      <c r="F180" s="65">
        <f t="shared" si="14"/>
        <v>4.9367835097001763E-3</v>
      </c>
      <c r="G180" s="65">
        <f t="shared" si="16"/>
        <v>1.9020061728395063E-3</v>
      </c>
      <c r="H180" s="230">
        <f t="shared" si="17"/>
        <v>210</v>
      </c>
      <c r="I180" s="230">
        <f t="shared" si="18"/>
        <v>0</v>
      </c>
      <c r="J180" s="230">
        <f t="shared" si="19"/>
        <v>0</v>
      </c>
      <c r="K180" s="230">
        <f t="shared" si="20"/>
        <v>210</v>
      </c>
      <c r="L180" s="230">
        <f t="shared" si="15"/>
        <v>0</v>
      </c>
      <c r="M180" s="230">
        <v>3</v>
      </c>
      <c r="N180" s="230">
        <v>29</v>
      </c>
      <c r="O180" s="230">
        <v>162</v>
      </c>
      <c r="P180" s="230">
        <v>3</v>
      </c>
      <c r="Q180" s="230" t="s">
        <v>17</v>
      </c>
      <c r="R180" s="230">
        <v>89573</v>
      </c>
      <c r="S180" s="230">
        <v>34510</v>
      </c>
      <c r="T180" s="231">
        <v>11</v>
      </c>
    </row>
    <row r="181" spans="1:20" hidden="1" outlineLevel="4">
      <c r="A181" s="229">
        <v>46</v>
      </c>
      <c r="B181" s="230" t="s">
        <v>51</v>
      </c>
      <c r="C181" s="230" t="s">
        <v>4</v>
      </c>
      <c r="D181" s="230" t="s">
        <v>195</v>
      </c>
      <c r="E181" s="64">
        <v>101</v>
      </c>
      <c r="F181" s="65">
        <f t="shared" si="14"/>
        <v>5.1510359369270264E-3</v>
      </c>
      <c r="G181" s="65">
        <f t="shared" si="16"/>
        <v>0</v>
      </c>
      <c r="H181" s="230">
        <f t="shared" si="17"/>
        <v>101</v>
      </c>
      <c r="I181" s="230">
        <f t="shared" si="18"/>
        <v>0</v>
      </c>
      <c r="J181" s="230">
        <f t="shared" si="19"/>
        <v>0</v>
      </c>
      <c r="K181" s="230">
        <f t="shared" si="20"/>
        <v>0</v>
      </c>
      <c r="L181" s="230">
        <f t="shared" si="15"/>
        <v>101</v>
      </c>
      <c r="M181" s="230">
        <v>8</v>
      </c>
      <c r="N181" s="230">
        <v>29</v>
      </c>
      <c r="O181" s="230">
        <v>217</v>
      </c>
      <c r="P181" s="230">
        <v>3</v>
      </c>
      <c r="Q181" s="230" t="s">
        <v>17</v>
      </c>
      <c r="R181" s="230">
        <v>44950</v>
      </c>
      <c r="S181" s="230">
        <v>0</v>
      </c>
      <c r="T181" s="231">
        <v>11</v>
      </c>
    </row>
    <row r="182" spans="1:20" hidden="1" outlineLevel="3">
      <c r="A182" s="229"/>
      <c r="B182" s="230"/>
      <c r="C182" s="207" t="s">
        <v>188</v>
      </c>
      <c r="D182" s="127"/>
      <c r="E182" s="128">
        <f>SUBTOTAL(9,E176:E181)</f>
        <v>684</v>
      </c>
      <c r="F182" s="129"/>
      <c r="G182" s="129"/>
      <c r="H182" s="230">
        <f>SUBTOTAL(9,H176:H181)</f>
        <v>684</v>
      </c>
      <c r="I182" s="230">
        <f>SUBTOTAL(9,I176:I181)</f>
        <v>0</v>
      </c>
      <c r="J182" s="230">
        <f>SUBTOTAL(9,J176:J181)</f>
        <v>0</v>
      </c>
      <c r="K182" s="230">
        <f>SUBTOTAL(9,K176:K181)</f>
        <v>220</v>
      </c>
      <c r="L182" s="230">
        <f>SUBTOTAL(9,L176:L181)</f>
        <v>464</v>
      </c>
      <c r="M182" s="230"/>
      <c r="N182" s="230"/>
      <c r="O182" s="230"/>
      <c r="P182" s="230"/>
      <c r="Q182" s="230"/>
      <c r="R182" s="230"/>
      <c r="S182" s="230"/>
      <c r="T182" s="231"/>
    </row>
    <row r="183" spans="1:20" ht="15.6" outlineLevel="2" collapsed="1">
      <c r="A183" s="229"/>
      <c r="B183" s="111" t="s">
        <v>95</v>
      </c>
      <c r="C183" s="77"/>
      <c r="D183" s="77"/>
      <c r="E183" s="78">
        <f>SUBTOTAL(9,E176:E181)</f>
        <v>684</v>
      </c>
      <c r="F183" s="79">
        <v>5.0145521983972277E-3</v>
      </c>
      <c r="G183" s="79">
        <v>2.8775618637643489E-3</v>
      </c>
      <c r="H183" s="230">
        <f>SUBTOTAL(9,H176:H181)</f>
        <v>684</v>
      </c>
      <c r="I183" s="230">
        <f>SUBTOTAL(9,I176:I181)</f>
        <v>0</v>
      </c>
      <c r="J183" s="230">
        <f>SUBTOTAL(9,J176:J181)</f>
        <v>0</v>
      </c>
      <c r="K183" s="230">
        <f>SUBTOTAL(9,K176:K181)</f>
        <v>220</v>
      </c>
      <c r="L183" s="230">
        <f>SUBTOTAL(9,L176:L181)</f>
        <v>464</v>
      </c>
      <c r="M183" s="230"/>
      <c r="N183" s="230"/>
      <c r="O183" s="230"/>
      <c r="P183" s="230"/>
      <c r="Q183" s="230"/>
      <c r="R183" s="230"/>
      <c r="S183" s="230"/>
      <c r="T183" s="231"/>
    </row>
    <row r="184" spans="1:20" hidden="1" outlineLevel="4">
      <c r="A184" s="229">
        <v>46</v>
      </c>
      <c r="B184" s="230" t="s">
        <v>52</v>
      </c>
      <c r="C184" s="230" t="s">
        <v>4</v>
      </c>
      <c r="D184" s="230" t="s">
        <v>16</v>
      </c>
      <c r="E184" s="64">
        <v>87</v>
      </c>
      <c r="F184" s="65">
        <f t="shared" si="14"/>
        <v>6.7033844189016605E-3</v>
      </c>
      <c r="G184" s="65">
        <f t="shared" si="16"/>
        <v>2.5474936143039589E-3</v>
      </c>
      <c r="H184" s="230">
        <f t="shared" si="17"/>
        <v>87</v>
      </c>
      <c r="I184" s="230">
        <f t="shared" si="18"/>
        <v>0</v>
      </c>
      <c r="J184" s="230">
        <f t="shared" si="19"/>
        <v>0</v>
      </c>
      <c r="K184" s="230">
        <f t="shared" si="20"/>
        <v>0</v>
      </c>
      <c r="L184" s="230">
        <f t="shared" si="15"/>
        <v>87</v>
      </c>
      <c r="M184" s="230">
        <v>1</v>
      </c>
      <c r="N184" s="230">
        <v>28</v>
      </c>
      <c r="O184" s="230">
        <v>17</v>
      </c>
      <c r="P184" s="230">
        <v>3</v>
      </c>
      <c r="Q184" s="230" t="s">
        <v>17</v>
      </c>
      <c r="R184" s="230">
        <v>50388</v>
      </c>
      <c r="S184" s="230">
        <v>19149</v>
      </c>
      <c r="T184" s="231">
        <v>11</v>
      </c>
    </row>
    <row r="185" spans="1:20" hidden="1" outlineLevel="4">
      <c r="A185" s="229">
        <v>46</v>
      </c>
      <c r="B185" s="230" t="s">
        <v>52</v>
      </c>
      <c r="C185" s="230" t="s">
        <v>4</v>
      </c>
      <c r="D185" s="230" t="s">
        <v>19</v>
      </c>
      <c r="E185" s="64">
        <v>79</v>
      </c>
      <c r="F185" s="65">
        <f t="shared" si="14"/>
        <v>6.9661275199249884E-3</v>
      </c>
      <c r="G185" s="65">
        <f t="shared" si="16"/>
        <v>1.7343530239099859E-3</v>
      </c>
      <c r="H185" s="230">
        <f t="shared" si="17"/>
        <v>79</v>
      </c>
      <c r="I185" s="230">
        <f t="shared" si="18"/>
        <v>0</v>
      </c>
      <c r="J185" s="230">
        <f t="shared" si="19"/>
        <v>0</v>
      </c>
      <c r="K185" s="230">
        <f t="shared" si="20"/>
        <v>0</v>
      </c>
      <c r="L185" s="230">
        <f t="shared" si="15"/>
        <v>79</v>
      </c>
      <c r="M185" s="230">
        <v>1</v>
      </c>
      <c r="N185" s="230">
        <v>28</v>
      </c>
      <c r="O185" s="230">
        <v>18</v>
      </c>
      <c r="P185" s="230">
        <v>3</v>
      </c>
      <c r="Q185" s="230" t="s">
        <v>17</v>
      </c>
      <c r="R185" s="230">
        <v>47548</v>
      </c>
      <c r="S185" s="230">
        <v>11838</v>
      </c>
      <c r="T185" s="231">
        <v>11</v>
      </c>
    </row>
    <row r="186" spans="1:20" hidden="1" outlineLevel="4">
      <c r="A186" s="229">
        <v>46</v>
      </c>
      <c r="B186" s="230" t="s">
        <v>52</v>
      </c>
      <c r="C186" s="230" t="s">
        <v>4</v>
      </c>
      <c r="D186" s="230" t="s">
        <v>20</v>
      </c>
      <c r="E186" s="64">
        <v>116</v>
      </c>
      <c r="F186" s="65">
        <f t="shared" si="14"/>
        <v>7.8803480204342278E-3</v>
      </c>
      <c r="G186" s="65">
        <f t="shared" si="16"/>
        <v>2.5373164112388251E-3</v>
      </c>
      <c r="H186" s="230">
        <f t="shared" si="17"/>
        <v>116</v>
      </c>
      <c r="I186" s="230">
        <f t="shared" si="18"/>
        <v>0</v>
      </c>
      <c r="J186" s="230">
        <f t="shared" si="19"/>
        <v>0</v>
      </c>
      <c r="K186" s="230">
        <f t="shared" si="20"/>
        <v>0</v>
      </c>
      <c r="L186" s="230">
        <f t="shared" si="15"/>
        <v>116</v>
      </c>
      <c r="M186" s="230">
        <v>1</v>
      </c>
      <c r="N186" s="230">
        <v>28</v>
      </c>
      <c r="O186" s="230">
        <v>19</v>
      </c>
      <c r="P186" s="230">
        <v>3</v>
      </c>
      <c r="Q186" s="230" t="s">
        <v>17</v>
      </c>
      <c r="R186" s="230">
        <v>78980</v>
      </c>
      <c r="S186" s="230">
        <v>25430</v>
      </c>
      <c r="T186" s="231">
        <v>11</v>
      </c>
    </row>
    <row r="187" spans="1:20" hidden="1" outlineLevel="4">
      <c r="A187" s="229">
        <v>46</v>
      </c>
      <c r="B187" s="230" t="s">
        <v>52</v>
      </c>
      <c r="C187" s="230" t="s">
        <v>4</v>
      </c>
      <c r="D187" s="230" t="s">
        <v>21</v>
      </c>
      <c r="E187" s="64">
        <v>15</v>
      </c>
      <c r="F187" s="65">
        <f t="shared" si="14"/>
        <v>7.8271604938271611E-3</v>
      </c>
      <c r="G187" s="65">
        <f t="shared" si="16"/>
        <v>3.4189814814814812E-3</v>
      </c>
      <c r="H187" s="230">
        <f t="shared" si="17"/>
        <v>15</v>
      </c>
      <c r="I187" s="230">
        <f t="shared" si="18"/>
        <v>0</v>
      </c>
      <c r="J187" s="230">
        <f t="shared" si="19"/>
        <v>0</v>
      </c>
      <c r="K187" s="230">
        <f t="shared" si="20"/>
        <v>0</v>
      </c>
      <c r="L187" s="230">
        <f t="shared" si="15"/>
        <v>15</v>
      </c>
      <c r="M187" s="230">
        <v>1</v>
      </c>
      <c r="N187" s="230">
        <v>28</v>
      </c>
      <c r="O187" s="230">
        <v>20</v>
      </c>
      <c r="P187" s="230">
        <v>3</v>
      </c>
      <c r="Q187" s="230" t="s">
        <v>17</v>
      </c>
      <c r="R187" s="230">
        <v>10144</v>
      </c>
      <c r="S187" s="230">
        <v>4431</v>
      </c>
      <c r="T187" s="231">
        <v>11</v>
      </c>
    </row>
    <row r="188" spans="1:20" hidden="1" outlineLevel="4">
      <c r="A188" s="229">
        <v>46</v>
      </c>
      <c r="B188" s="230" t="s">
        <v>52</v>
      </c>
      <c r="C188" s="230" t="s">
        <v>4</v>
      </c>
      <c r="D188" s="230" t="s">
        <v>193</v>
      </c>
      <c r="E188" s="64">
        <v>20</v>
      </c>
      <c r="F188" s="65">
        <f t="shared" si="14"/>
        <v>8.7002314814814824E-3</v>
      </c>
      <c r="G188" s="65">
        <f t="shared" si="16"/>
        <v>1.1620370370370372E-3</v>
      </c>
      <c r="H188" s="230">
        <f t="shared" si="17"/>
        <v>20</v>
      </c>
      <c r="I188" s="230">
        <f t="shared" si="18"/>
        <v>0</v>
      </c>
      <c r="J188" s="230">
        <f t="shared" si="19"/>
        <v>0</v>
      </c>
      <c r="K188" s="230">
        <f t="shared" si="20"/>
        <v>20</v>
      </c>
      <c r="L188" s="230">
        <f t="shared" si="15"/>
        <v>0</v>
      </c>
      <c r="M188" s="230">
        <v>3</v>
      </c>
      <c r="N188" s="230">
        <v>28</v>
      </c>
      <c r="O188" s="230">
        <v>162</v>
      </c>
      <c r="P188" s="230">
        <v>3</v>
      </c>
      <c r="Q188" s="230" t="s">
        <v>17</v>
      </c>
      <c r="R188" s="230">
        <v>15034</v>
      </c>
      <c r="S188" s="230">
        <v>2008</v>
      </c>
      <c r="T188" s="231">
        <v>11</v>
      </c>
    </row>
    <row r="189" spans="1:20" hidden="1" outlineLevel="4">
      <c r="A189" s="229">
        <v>46</v>
      </c>
      <c r="B189" s="230" t="s">
        <v>52</v>
      </c>
      <c r="C189" s="230" t="s">
        <v>4</v>
      </c>
      <c r="D189" s="230" t="s">
        <v>195</v>
      </c>
      <c r="E189" s="64">
        <v>48</v>
      </c>
      <c r="F189" s="65">
        <f t="shared" si="14"/>
        <v>6.0004340277777781E-3</v>
      </c>
      <c r="G189" s="65">
        <f t="shared" si="16"/>
        <v>0</v>
      </c>
      <c r="H189" s="230">
        <f t="shared" si="17"/>
        <v>48</v>
      </c>
      <c r="I189" s="230">
        <f t="shared" si="18"/>
        <v>0</v>
      </c>
      <c r="J189" s="230">
        <f t="shared" si="19"/>
        <v>0</v>
      </c>
      <c r="K189" s="230">
        <f t="shared" si="20"/>
        <v>0</v>
      </c>
      <c r="L189" s="230">
        <f t="shared" si="15"/>
        <v>48</v>
      </c>
      <c r="M189" s="230">
        <v>8</v>
      </c>
      <c r="N189" s="230">
        <v>28</v>
      </c>
      <c r="O189" s="230">
        <v>217</v>
      </c>
      <c r="P189" s="230">
        <v>3</v>
      </c>
      <c r="Q189" s="230" t="s">
        <v>17</v>
      </c>
      <c r="R189" s="230">
        <v>24885</v>
      </c>
      <c r="S189" s="230">
        <v>0</v>
      </c>
      <c r="T189" s="231">
        <v>11</v>
      </c>
    </row>
    <row r="190" spans="1:20" hidden="1" outlineLevel="4">
      <c r="A190" s="229">
        <v>46</v>
      </c>
      <c r="B190" s="230" t="s">
        <v>52</v>
      </c>
      <c r="C190" s="230" t="s">
        <v>4</v>
      </c>
      <c r="D190" s="230" t="s">
        <v>53</v>
      </c>
      <c r="E190" s="64">
        <v>6</v>
      </c>
      <c r="F190" s="65">
        <f t="shared" si="14"/>
        <v>1.2511574074074074E-2</v>
      </c>
      <c r="G190" s="65">
        <f t="shared" si="16"/>
        <v>1.2114197530864199E-3</v>
      </c>
      <c r="H190" s="230">
        <f t="shared" si="17"/>
        <v>6</v>
      </c>
      <c r="I190" s="230">
        <f t="shared" si="18"/>
        <v>0</v>
      </c>
      <c r="J190" s="230">
        <f t="shared" si="19"/>
        <v>0</v>
      </c>
      <c r="K190" s="230">
        <f t="shared" si="20"/>
        <v>0</v>
      </c>
      <c r="L190" s="230">
        <f t="shared" si="15"/>
        <v>6</v>
      </c>
      <c r="M190" s="230">
        <v>6</v>
      </c>
      <c r="N190" s="230">
        <v>28</v>
      </c>
      <c r="O190" s="230">
        <v>218</v>
      </c>
      <c r="P190" s="230">
        <v>3</v>
      </c>
      <c r="Q190" s="230" t="s">
        <v>17</v>
      </c>
      <c r="R190" s="230">
        <v>6486</v>
      </c>
      <c r="S190" s="230">
        <v>628</v>
      </c>
      <c r="T190" s="231">
        <v>11</v>
      </c>
    </row>
    <row r="191" spans="1:20" hidden="1" outlineLevel="4">
      <c r="A191" s="229">
        <v>46</v>
      </c>
      <c r="B191" s="230" t="s">
        <v>52</v>
      </c>
      <c r="C191" s="230" t="s">
        <v>4</v>
      </c>
      <c r="D191" s="230" t="s">
        <v>179</v>
      </c>
      <c r="E191" s="64">
        <v>1</v>
      </c>
      <c r="F191" s="65">
        <f t="shared" si="14"/>
        <v>1.2083333333333333E-2</v>
      </c>
      <c r="G191" s="65">
        <f t="shared" si="16"/>
        <v>1.3541666666666667E-3</v>
      </c>
      <c r="H191" s="230">
        <f t="shared" si="17"/>
        <v>1</v>
      </c>
      <c r="I191" s="230">
        <f t="shared" si="18"/>
        <v>0</v>
      </c>
      <c r="J191" s="230">
        <f t="shared" si="19"/>
        <v>0</v>
      </c>
      <c r="K191" s="230">
        <f t="shared" si="20"/>
        <v>1</v>
      </c>
      <c r="L191" s="230">
        <f t="shared" si="15"/>
        <v>0</v>
      </c>
      <c r="M191" s="230">
        <v>3</v>
      </c>
      <c r="N191" s="230">
        <v>28</v>
      </c>
      <c r="O191" s="230">
        <v>224</v>
      </c>
      <c r="P191" s="230">
        <v>3</v>
      </c>
      <c r="Q191" s="230" t="s">
        <v>17</v>
      </c>
      <c r="R191" s="230">
        <v>1044</v>
      </c>
      <c r="S191" s="230">
        <v>117</v>
      </c>
      <c r="T191" s="231">
        <v>11</v>
      </c>
    </row>
    <row r="192" spans="1:20" hidden="1" outlineLevel="3">
      <c r="A192" s="229"/>
      <c r="B192" s="230"/>
      <c r="C192" s="207" t="s">
        <v>188</v>
      </c>
      <c r="D192" s="127"/>
      <c r="E192" s="128">
        <f>SUBTOTAL(9,E184:E191)</f>
        <v>372</v>
      </c>
      <c r="F192" s="129"/>
      <c r="G192" s="129"/>
      <c r="H192" s="230">
        <f>SUBTOTAL(9,H184:H191)</f>
        <v>372</v>
      </c>
      <c r="I192" s="230">
        <f>SUBTOTAL(9,I184:I191)</f>
        <v>0</v>
      </c>
      <c r="J192" s="230">
        <f>SUBTOTAL(9,J184:J191)</f>
        <v>0</v>
      </c>
      <c r="K192" s="230">
        <f>SUBTOTAL(9,K184:K191)</f>
        <v>21</v>
      </c>
      <c r="L192" s="230">
        <f>SUBTOTAL(9,L184:L191)</f>
        <v>351</v>
      </c>
      <c r="M192" s="230"/>
      <c r="N192" s="230"/>
      <c r="O192" s="230"/>
      <c r="P192" s="230"/>
      <c r="Q192" s="230"/>
      <c r="R192" s="230"/>
      <c r="S192" s="230"/>
      <c r="T192" s="231"/>
    </row>
    <row r="193" spans="1:20" hidden="1" outlineLevel="4">
      <c r="A193" s="229">
        <v>46</v>
      </c>
      <c r="B193" s="230" t="s">
        <v>52</v>
      </c>
      <c r="C193" s="230" t="s">
        <v>6</v>
      </c>
      <c r="D193" s="230" t="s">
        <v>54</v>
      </c>
      <c r="E193" s="64">
        <v>944</v>
      </c>
      <c r="F193" s="65">
        <f t="shared" si="14"/>
        <v>8.7964434243565596E-3</v>
      </c>
      <c r="G193" s="65">
        <f t="shared" si="16"/>
        <v>2.0513170413527935E-2</v>
      </c>
      <c r="H193" s="230">
        <f t="shared" si="17"/>
        <v>0</v>
      </c>
      <c r="I193" s="230">
        <f t="shared" si="18"/>
        <v>0</v>
      </c>
      <c r="J193" s="230">
        <f t="shared" si="19"/>
        <v>944</v>
      </c>
      <c r="K193" s="230">
        <f t="shared" si="20"/>
        <v>0</v>
      </c>
      <c r="L193" s="230">
        <f t="shared" si="15"/>
        <v>944</v>
      </c>
      <c r="M193" s="230">
        <v>1</v>
      </c>
      <c r="N193" s="230">
        <v>28</v>
      </c>
      <c r="O193" s="230">
        <v>188</v>
      </c>
      <c r="P193" s="230">
        <v>5</v>
      </c>
      <c r="Q193" s="230" t="s">
        <v>6</v>
      </c>
      <c r="R193" s="230">
        <v>717452</v>
      </c>
      <c r="S193" s="230">
        <v>1673087</v>
      </c>
      <c r="T193" s="231">
        <v>11</v>
      </c>
    </row>
    <row r="194" spans="1:20" hidden="1" outlineLevel="4">
      <c r="A194" s="229">
        <v>46</v>
      </c>
      <c r="B194" s="230" t="s">
        <v>52</v>
      </c>
      <c r="C194" s="230" t="s">
        <v>6</v>
      </c>
      <c r="D194" s="230" t="s">
        <v>222</v>
      </c>
      <c r="E194" s="64">
        <v>133</v>
      </c>
      <c r="F194" s="65">
        <f t="shared" si="14"/>
        <v>1.1786758563074352E-2</v>
      </c>
      <c r="G194" s="65">
        <f t="shared" si="16"/>
        <v>3.4818817878028408E-3</v>
      </c>
      <c r="H194" s="230">
        <f t="shared" si="17"/>
        <v>0</v>
      </c>
      <c r="I194" s="230">
        <f t="shared" si="18"/>
        <v>0</v>
      </c>
      <c r="J194" s="230">
        <f t="shared" si="19"/>
        <v>133</v>
      </c>
      <c r="K194" s="230">
        <f t="shared" si="20"/>
        <v>133</v>
      </c>
      <c r="L194" s="230">
        <f t="shared" si="15"/>
        <v>0</v>
      </c>
      <c r="M194" s="230">
        <v>3</v>
      </c>
      <c r="N194" s="230">
        <v>28</v>
      </c>
      <c r="O194" s="230">
        <v>195</v>
      </c>
      <c r="P194" s="230">
        <v>5</v>
      </c>
      <c r="Q194" s="230" t="s">
        <v>6</v>
      </c>
      <c r="R194" s="230">
        <v>135444</v>
      </c>
      <c r="S194" s="230">
        <v>40011</v>
      </c>
      <c r="T194" s="231">
        <v>11</v>
      </c>
    </row>
    <row r="195" spans="1:20" hidden="1" outlineLevel="4">
      <c r="A195" s="229">
        <v>46</v>
      </c>
      <c r="B195" s="230" t="s">
        <v>52</v>
      </c>
      <c r="C195" s="230" t="s">
        <v>6</v>
      </c>
      <c r="D195" s="230" t="s">
        <v>223</v>
      </c>
      <c r="E195" s="64">
        <v>41</v>
      </c>
      <c r="F195" s="65">
        <f t="shared" si="14"/>
        <v>1.6379855465221319E-2</v>
      </c>
      <c r="G195" s="65">
        <f t="shared" si="16"/>
        <v>7.6050135501355021E-3</v>
      </c>
      <c r="H195" s="230">
        <f t="shared" si="17"/>
        <v>0</v>
      </c>
      <c r="I195" s="230">
        <f t="shared" si="18"/>
        <v>0</v>
      </c>
      <c r="J195" s="230">
        <f t="shared" si="19"/>
        <v>41</v>
      </c>
      <c r="K195" s="230">
        <f t="shared" si="20"/>
        <v>41</v>
      </c>
      <c r="L195" s="230">
        <f t="shared" si="15"/>
        <v>0</v>
      </c>
      <c r="M195" s="230">
        <v>3</v>
      </c>
      <c r="N195" s="230">
        <v>28</v>
      </c>
      <c r="O195" s="230">
        <v>196</v>
      </c>
      <c r="P195" s="230">
        <v>5</v>
      </c>
      <c r="Q195" s="230" t="s">
        <v>6</v>
      </c>
      <c r="R195" s="230">
        <v>58024</v>
      </c>
      <c r="S195" s="230">
        <v>26940</v>
      </c>
      <c r="T195" s="231">
        <v>11</v>
      </c>
    </row>
    <row r="196" spans="1:20" hidden="1" outlineLevel="4">
      <c r="A196" s="229">
        <v>46</v>
      </c>
      <c r="B196" s="230" t="s">
        <v>52</v>
      </c>
      <c r="C196" s="230" t="s">
        <v>6</v>
      </c>
      <c r="D196" s="230" t="s">
        <v>224</v>
      </c>
      <c r="E196" s="64">
        <v>17</v>
      </c>
      <c r="F196" s="65">
        <f t="shared" si="14"/>
        <v>3.559504357298475E-2</v>
      </c>
      <c r="G196" s="65">
        <f t="shared" si="16"/>
        <v>6.6700708061002171E-3</v>
      </c>
      <c r="H196" s="230">
        <f t="shared" si="17"/>
        <v>0</v>
      </c>
      <c r="I196" s="230">
        <f t="shared" si="18"/>
        <v>0</v>
      </c>
      <c r="J196" s="230">
        <f t="shared" si="19"/>
        <v>17</v>
      </c>
      <c r="K196" s="230">
        <f t="shared" si="20"/>
        <v>17</v>
      </c>
      <c r="L196" s="230">
        <f t="shared" si="15"/>
        <v>0</v>
      </c>
      <c r="M196" s="230">
        <v>3</v>
      </c>
      <c r="N196" s="230">
        <v>28</v>
      </c>
      <c r="O196" s="230">
        <v>197</v>
      </c>
      <c r="P196" s="230">
        <v>5</v>
      </c>
      <c r="Q196" s="230" t="s">
        <v>6</v>
      </c>
      <c r="R196" s="230">
        <v>52282</v>
      </c>
      <c r="S196" s="230">
        <v>9797</v>
      </c>
      <c r="T196" s="231">
        <v>11</v>
      </c>
    </row>
    <row r="197" spans="1:20" hidden="1" outlineLevel="3">
      <c r="A197" s="229"/>
      <c r="B197" s="230"/>
      <c r="C197" s="210" t="s">
        <v>190</v>
      </c>
      <c r="D197" s="135"/>
      <c r="E197" s="136">
        <f>SUBTOTAL(9,E193:E196)</f>
        <v>1135</v>
      </c>
      <c r="F197" s="137"/>
      <c r="G197" s="137"/>
      <c r="H197" s="230">
        <f>SUBTOTAL(9,H193:H196)</f>
        <v>0</v>
      </c>
      <c r="I197" s="230">
        <f>SUBTOTAL(9,I193:I196)</f>
        <v>0</v>
      </c>
      <c r="J197" s="230">
        <f>SUBTOTAL(9,J193:J196)</f>
        <v>1135</v>
      </c>
      <c r="K197" s="230">
        <f>SUBTOTAL(9,K193:K196)</f>
        <v>191</v>
      </c>
      <c r="L197" s="230">
        <f>SUBTOTAL(9,L193:L196)</f>
        <v>944</v>
      </c>
      <c r="M197" s="230"/>
      <c r="N197" s="230"/>
      <c r="O197" s="230"/>
      <c r="P197" s="230"/>
      <c r="Q197" s="230"/>
      <c r="R197" s="230"/>
      <c r="S197" s="230"/>
      <c r="T197" s="231"/>
    </row>
    <row r="198" spans="1:20" ht="15.6" outlineLevel="2" collapsed="1">
      <c r="A198" s="229"/>
      <c r="B198" s="111" t="s">
        <v>96</v>
      </c>
      <c r="C198" s="77"/>
      <c r="D198" s="77"/>
      <c r="E198" s="78">
        <f>SUBTOTAL(9,E184:E196)</f>
        <v>1507</v>
      </c>
      <c r="F198" s="79">
        <v>9.1986700951117006E-3</v>
      </c>
      <c r="G198" s="79">
        <v>1.392756641844233E-2</v>
      </c>
      <c r="H198" s="230">
        <f>SUBTOTAL(9,H184:H196)</f>
        <v>372</v>
      </c>
      <c r="I198" s="230">
        <f>SUBTOTAL(9,I184:I196)</f>
        <v>0</v>
      </c>
      <c r="J198" s="230">
        <f>SUBTOTAL(9,J184:J196)</f>
        <v>1135</v>
      </c>
      <c r="K198" s="230">
        <f>SUBTOTAL(9,K184:K196)</f>
        <v>212</v>
      </c>
      <c r="L198" s="230">
        <f>SUBTOTAL(9,L184:L196)</f>
        <v>1295</v>
      </c>
      <c r="M198" s="230"/>
      <c r="N198" s="230"/>
      <c r="O198" s="230"/>
      <c r="P198" s="230"/>
      <c r="Q198" s="230"/>
      <c r="R198" s="230"/>
      <c r="S198" s="230"/>
      <c r="T198" s="231"/>
    </row>
    <row r="199" spans="1:20" hidden="1" outlineLevel="4">
      <c r="A199" s="229">
        <v>46</v>
      </c>
      <c r="B199" s="230" t="s">
        <v>55</v>
      </c>
      <c r="C199" s="230" t="s">
        <v>4</v>
      </c>
      <c r="D199" s="230" t="s">
        <v>16</v>
      </c>
      <c r="E199" s="64">
        <v>197</v>
      </c>
      <c r="F199" s="65">
        <f t="shared" ref="F199:F262" si="21">R199/E199/86400</f>
        <v>5.157101898853168E-3</v>
      </c>
      <c r="G199" s="65">
        <f t="shared" si="16"/>
        <v>5.0546977815378834E-3</v>
      </c>
      <c r="H199" s="230">
        <f t="shared" si="17"/>
        <v>197</v>
      </c>
      <c r="I199" s="230">
        <f t="shared" si="18"/>
        <v>0</v>
      </c>
      <c r="J199" s="230">
        <f t="shared" si="19"/>
        <v>0</v>
      </c>
      <c r="K199" s="230">
        <f t="shared" si="20"/>
        <v>0</v>
      </c>
      <c r="L199" s="230">
        <f t="shared" ref="L199:L262" si="22">IF(M199&lt;&gt;3,E199,0)</f>
        <v>197</v>
      </c>
      <c r="M199" s="230">
        <v>1</v>
      </c>
      <c r="N199" s="230">
        <v>20</v>
      </c>
      <c r="O199" s="230">
        <v>17</v>
      </c>
      <c r="P199" s="230">
        <v>3</v>
      </c>
      <c r="Q199" s="230" t="s">
        <v>17</v>
      </c>
      <c r="R199" s="230">
        <v>87778</v>
      </c>
      <c r="S199" s="230">
        <v>86035</v>
      </c>
      <c r="T199" s="231">
        <v>11</v>
      </c>
    </row>
    <row r="200" spans="1:20" hidden="1" outlineLevel="4">
      <c r="A200" s="229">
        <v>46</v>
      </c>
      <c r="B200" s="230" t="s">
        <v>55</v>
      </c>
      <c r="C200" s="230" t="s">
        <v>4</v>
      </c>
      <c r="D200" s="230" t="s">
        <v>19</v>
      </c>
      <c r="E200" s="64">
        <v>63</v>
      </c>
      <c r="F200" s="65">
        <f t="shared" si="21"/>
        <v>5.7133671369782486E-3</v>
      </c>
      <c r="G200" s="65">
        <f t="shared" si="16"/>
        <v>5.3788212815990598E-3</v>
      </c>
      <c r="H200" s="230">
        <f t="shared" si="17"/>
        <v>63</v>
      </c>
      <c r="I200" s="230">
        <f t="shared" si="18"/>
        <v>0</v>
      </c>
      <c r="J200" s="230">
        <f t="shared" si="19"/>
        <v>0</v>
      </c>
      <c r="K200" s="230">
        <f t="shared" si="20"/>
        <v>0</v>
      </c>
      <c r="L200" s="230">
        <f t="shared" si="22"/>
        <v>63</v>
      </c>
      <c r="M200" s="230">
        <v>1</v>
      </c>
      <c r="N200" s="230">
        <v>20</v>
      </c>
      <c r="O200" s="230">
        <v>18</v>
      </c>
      <c r="P200" s="230">
        <v>3</v>
      </c>
      <c r="Q200" s="230" t="s">
        <v>17</v>
      </c>
      <c r="R200" s="230">
        <v>31099</v>
      </c>
      <c r="S200" s="230">
        <v>29278</v>
      </c>
      <c r="T200" s="231">
        <v>11</v>
      </c>
    </row>
    <row r="201" spans="1:20" hidden="1" outlineLevel="4">
      <c r="A201" s="229">
        <v>46</v>
      </c>
      <c r="B201" s="230" t="s">
        <v>55</v>
      </c>
      <c r="C201" s="230" t="s">
        <v>4</v>
      </c>
      <c r="D201" s="230" t="s">
        <v>21</v>
      </c>
      <c r="E201" s="64">
        <v>35</v>
      </c>
      <c r="F201" s="65">
        <f t="shared" si="21"/>
        <v>5.0056216931216929E-3</v>
      </c>
      <c r="G201" s="65">
        <f t="shared" si="16"/>
        <v>8.758267195767196E-3</v>
      </c>
      <c r="H201" s="230">
        <f t="shared" si="17"/>
        <v>35</v>
      </c>
      <c r="I201" s="230">
        <f t="shared" si="18"/>
        <v>0</v>
      </c>
      <c r="J201" s="230">
        <f t="shared" si="19"/>
        <v>0</v>
      </c>
      <c r="K201" s="230">
        <f t="shared" si="20"/>
        <v>0</v>
      </c>
      <c r="L201" s="230">
        <f t="shared" si="22"/>
        <v>35</v>
      </c>
      <c r="M201" s="230">
        <v>1</v>
      </c>
      <c r="N201" s="230">
        <v>20</v>
      </c>
      <c r="O201" s="230">
        <v>20</v>
      </c>
      <c r="P201" s="230">
        <v>3</v>
      </c>
      <c r="Q201" s="230" t="s">
        <v>17</v>
      </c>
      <c r="R201" s="230">
        <v>15137</v>
      </c>
      <c r="S201" s="230">
        <v>26485</v>
      </c>
      <c r="T201" s="231">
        <v>11</v>
      </c>
    </row>
    <row r="202" spans="1:20" hidden="1" outlineLevel="4">
      <c r="A202" s="229">
        <v>46</v>
      </c>
      <c r="B202" s="230" t="s">
        <v>55</v>
      </c>
      <c r="C202" s="230" t="s">
        <v>4</v>
      </c>
      <c r="D202" s="230" t="s">
        <v>193</v>
      </c>
      <c r="E202" s="64">
        <v>157</v>
      </c>
      <c r="F202" s="65">
        <f t="shared" si="21"/>
        <v>6.0543465439962252E-3</v>
      </c>
      <c r="G202" s="65">
        <f t="shared" si="16"/>
        <v>2.8101409530549657E-3</v>
      </c>
      <c r="H202" s="230">
        <f t="shared" si="17"/>
        <v>157</v>
      </c>
      <c r="I202" s="230">
        <f t="shared" si="18"/>
        <v>0</v>
      </c>
      <c r="J202" s="230">
        <f t="shared" si="19"/>
        <v>0</v>
      </c>
      <c r="K202" s="230">
        <f t="shared" si="20"/>
        <v>157</v>
      </c>
      <c r="L202" s="230">
        <f t="shared" si="22"/>
        <v>0</v>
      </c>
      <c r="M202" s="230">
        <v>3</v>
      </c>
      <c r="N202" s="230">
        <v>20</v>
      </c>
      <c r="O202" s="230">
        <v>162</v>
      </c>
      <c r="P202" s="230">
        <v>3</v>
      </c>
      <c r="Q202" s="230" t="s">
        <v>17</v>
      </c>
      <c r="R202" s="230">
        <v>82126</v>
      </c>
      <c r="S202" s="230">
        <v>38119</v>
      </c>
      <c r="T202" s="231">
        <v>11</v>
      </c>
    </row>
    <row r="203" spans="1:20" hidden="1" outlineLevel="4">
      <c r="A203" s="229">
        <v>46</v>
      </c>
      <c r="B203" s="230" t="s">
        <v>55</v>
      </c>
      <c r="C203" s="230" t="s">
        <v>4</v>
      </c>
      <c r="D203" s="230" t="s">
        <v>195</v>
      </c>
      <c r="E203" s="64">
        <v>131</v>
      </c>
      <c r="F203" s="65">
        <f t="shared" si="21"/>
        <v>5.4941511167656207E-3</v>
      </c>
      <c r="G203" s="65">
        <f t="shared" si="16"/>
        <v>1.7670342097823012E-7</v>
      </c>
      <c r="H203" s="230">
        <f t="shared" si="17"/>
        <v>131</v>
      </c>
      <c r="I203" s="230">
        <f t="shared" si="18"/>
        <v>0</v>
      </c>
      <c r="J203" s="230">
        <f t="shared" si="19"/>
        <v>0</v>
      </c>
      <c r="K203" s="230">
        <f t="shared" si="20"/>
        <v>0</v>
      </c>
      <c r="L203" s="230">
        <f t="shared" si="22"/>
        <v>131</v>
      </c>
      <c r="M203" s="230">
        <v>8</v>
      </c>
      <c r="N203" s="230">
        <v>20</v>
      </c>
      <c r="O203" s="230">
        <v>217</v>
      </c>
      <c r="P203" s="230">
        <v>3</v>
      </c>
      <c r="Q203" s="230" t="s">
        <v>17</v>
      </c>
      <c r="R203" s="230">
        <v>62185</v>
      </c>
      <c r="S203" s="230">
        <v>2</v>
      </c>
      <c r="T203" s="231">
        <v>11</v>
      </c>
    </row>
    <row r="204" spans="1:20" hidden="1" outlineLevel="3">
      <c r="A204" s="229"/>
      <c r="B204" s="230"/>
      <c r="C204" s="207" t="s">
        <v>188</v>
      </c>
      <c r="D204" s="127"/>
      <c r="E204" s="128">
        <f>SUBTOTAL(9,E199:E203)</f>
        <v>583</v>
      </c>
      <c r="F204" s="129"/>
      <c r="G204" s="129"/>
      <c r="H204" s="230">
        <f>SUBTOTAL(9,H199:H203)</f>
        <v>583</v>
      </c>
      <c r="I204" s="230">
        <f>SUBTOTAL(9,I199:I203)</f>
        <v>0</v>
      </c>
      <c r="J204" s="230">
        <f>SUBTOTAL(9,J199:J203)</f>
        <v>0</v>
      </c>
      <c r="K204" s="230">
        <f>SUBTOTAL(9,K199:K203)</f>
        <v>157</v>
      </c>
      <c r="L204" s="230">
        <f>SUBTOTAL(9,L199:L203)</f>
        <v>426</v>
      </c>
      <c r="M204" s="230"/>
      <c r="N204" s="230"/>
      <c r="O204" s="230"/>
      <c r="P204" s="230"/>
      <c r="Q204" s="230"/>
      <c r="R204" s="230"/>
      <c r="S204" s="230"/>
      <c r="T204" s="231"/>
    </row>
    <row r="205" spans="1:20" ht="15.6" outlineLevel="2" collapsed="1">
      <c r="A205" s="229"/>
      <c r="B205" s="111" t="s">
        <v>97</v>
      </c>
      <c r="C205" s="77"/>
      <c r="D205" s="77"/>
      <c r="E205" s="78">
        <f>SUBTOTAL(9,E199:E203)</f>
        <v>583</v>
      </c>
      <c r="F205" s="79">
        <v>5.5254788450543168E-3</v>
      </c>
      <c r="G205" s="79">
        <v>3.5718624928530586E-3</v>
      </c>
      <c r="H205" s="230">
        <f>SUBTOTAL(9,H199:H203)</f>
        <v>583</v>
      </c>
      <c r="I205" s="230">
        <f>SUBTOTAL(9,I199:I203)</f>
        <v>0</v>
      </c>
      <c r="J205" s="230">
        <f>SUBTOTAL(9,J199:J203)</f>
        <v>0</v>
      </c>
      <c r="K205" s="230">
        <f>SUBTOTAL(9,K199:K203)</f>
        <v>157</v>
      </c>
      <c r="L205" s="230">
        <f>SUBTOTAL(9,L199:L203)</f>
        <v>426</v>
      </c>
      <c r="M205" s="230"/>
      <c r="N205" s="230"/>
      <c r="O205" s="230"/>
      <c r="P205" s="230"/>
      <c r="Q205" s="230"/>
      <c r="R205" s="230"/>
      <c r="S205" s="230"/>
      <c r="T205" s="231"/>
    </row>
    <row r="206" spans="1:20" hidden="1" outlineLevel="4">
      <c r="A206" s="229">
        <v>46</v>
      </c>
      <c r="B206" s="230" t="s">
        <v>56</v>
      </c>
      <c r="C206" s="230" t="s">
        <v>4</v>
      </c>
      <c r="D206" s="230" t="s">
        <v>16</v>
      </c>
      <c r="E206" s="64">
        <v>239</v>
      </c>
      <c r="F206" s="65">
        <f t="shared" si="21"/>
        <v>5.6295521462885485E-3</v>
      </c>
      <c r="G206" s="65">
        <f t="shared" si="16"/>
        <v>5.923504571517124E-3</v>
      </c>
      <c r="H206" s="230">
        <f t="shared" si="17"/>
        <v>239</v>
      </c>
      <c r="I206" s="230">
        <f t="shared" si="18"/>
        <v>0</v>
      </c>
      <c r="J206" s="230">
        <f t="shared" si="19"/>
        <v>0</v>
      </c>
      <c r="K206" s="230">
        <f t="shared" si="20"/>
        <v>0</v>
      </c>
      <c r="L206" s="230">
        <f t="shared" si="22"/>
        <v>239</v>
      </c>
      <c r="M206" s="230">
        <v>1</v>
      </c>
      <c r="N206" s="230">
        <v>23</v>
      </c>
      <c r="O206" s="230">
        <v>17</v>
      </c>
      <c r="P206" s="230">
        <v>3</v>
      </c>
      <c r="Q206" s="230" t="s">
        <v>17</v>
      </c>
      <c r="R206" s="230">
        <v>116248</v>
      </c>
      <c r="S206" s="230">
        <v>122318</v>
      </c>
      <c r="T206" s="231">
        <v>11</v>
      </c>
    </row>
    <row r="207" spans="1:20" hidden="1" outlineLevel="4">
      <c r="A207" s="229">
        <v>46</v>
      </c>
      <c r="B207" s="230" t="s">
        <v>56</v>
      </c>
      <c r="C207" s="230" t="s">
        <v>4</v>
      </c>
      <c r="D207" s="230" t="s">
        <v>19</v>
      </c>
      <c r="E207" s="64">
        <v>129</v>
      </c>
      <c r="F207" s="65">
        <f t="shared" si="21"/>
        <v>5.4940066035027279E-3</v>
      </c>
      <c r="G207" s="65">
        <f t="shared" si="16"/>
        <v>6.3922983060579969E-3</v>
      </c>
      <c r="H207" s="230">
        <f t="shared" si="17"/>
        <v>129</v>
      </c>
      <c r="I207" s="230">
        <f t="shared" si="18"/>
        <v>0</v>
      </c>
      <c r="J207" s="230">
        <f t="shared" si="19"/>
        <v>0</v>
      </c>
      <c r="K207" s="230">
        <f t="shared" si="20"/>
        <v>0</v>
      </c>
      <c r="L207" s="230">
        <f t="shared" si="22"/>
        <v>129</v>
      </c>
      <c r="M207" s="230">
        <v>1</v>
      </c>
      <c r="N207" s="230">
        <v>23</v>
      </c>
      <c r="O207" s="230">
        <v>18</v>
      </c>
      <c r="P207" s="230">
        <v>3</v>
      </c>
      <c r="Q207" s="230" t="s">
        <v>17</v>
      </c>
      <c r="R207" s="230">
        <v>61234</v>
      </c>
      <c r="S207" s="230">
        <v>71246</v>
      </c>
      <c r="T207" s="231">
        <v>11</v>
      </c>
    </row>
    <row r="208" spans="1:20" hidden="1" outlineLevel="4">
      <c r="A208" s="229">
        <v>46</v>
      </c>
      <c r="B208" s="230" t="s">
        <v>56</v>
      </c>
      <c r="C208" s="230" t="s">
        <v>4</v>
      </c>
      <c r="D208" s="230" t="s">
        <v>21</v>
      </c>
      <c r="E208" s="64">
        <v>64</v>
      </c>
      <c r="F208" s="65">
        <f t="shared" si="21"/>
        <v>6.7543764467592592E-3</v>
      </c>
      <c r="G208" s="65">
        <f t="shared" si="16"/>
        <v>6.5988498263888891E-3</v>
      </c>
      <c r="H208" s="230">
        <f t="shared" si="17"/>
        <v>64</v>
      </c>
      <c r="I208" s="230">
        <f t="shared" si="18"/>
        <v>0</v>
      </c>
      <c r="J208" s="230">
        <f t="shared" si="19"/>
        <v>0</v>
      </c>
      <c r="K208" s="230">
        <f t="shared" si="20"/>
        <v>0</v>
      </c>
      <c r="L208" s="230">
        <f t="shared" si="22"/>
        <v>64</v>
      </c>
      <c r="M208" s="230">
        <v>1</v>
      </c>
      <c r="N208" s="230">
        <v>23</v>
      </c>
      <c r="O208" s="230">
        <v>20</v>
      </c>
      <c r="P208" s="230">
        <v>3</v>
      </c>
      <c r="Q208" s="230" t="s">
        <v>17</v>
      </c>
      <c r="R208" s="230">
        <v>37349</v>
      </c>
      <c r="S208" s="230">
        <v>36489</v>
      </c>
      <c r="T208" s="231">
        <v>11</v>
      </c>
    </row>
    <row r="209" spans="1:20" hidden="1" outlineLevel="4">
      <c r="A209" s="229">
        <v>46</v>
      </c>
      <c r="B209" s="230" t="s">
        <v>56</v>
      </c>
      <c r="C209" s="230" t="s">
        <v>4</v>
      </c>
      <c r="D209" s="230" t="s">
        <v>193</v>
      </c>
      <c r="E209" s="64">
        <v>96</v>
      </c>
      <c r="F209" s="65">
        <f t="shared" si="21"/>
        <v>5.5485628858024686E-3</v>
      </c>
      <c r="G209" s="65">
        <f t="shared" si="16"/>
        <v>2.8868875385802471E-3</v>
      </c>
      <c r="H209" s="230">
        <f t="shared" si="17"/>
        <v>96</v>
      </c>
      <c r="I209" s="230">
        <f t="shared" si="18"/>
        <v>0</v>
      </c>
      <c r="J209" s="230">
        <f t="shared" si="19"/>
        <v>0</v>
      </c>
      <c r="K209" s="230">
        <f t="shared" si="20"/>
        <v>96</v>
      </c>
      <c r="L209" s="230">
        <f t="shared" si="22"/>
        <v>0</v>
      </c>
      <c r="M209" s="230">
        <v>3</v>
      </c>
      <c r="N209" s="230">
        <v>23</v>
      </c>
      <c r="O209" s="230">
        <v>162</v>
      </c>
      <c r="P209" s="230">
        <v>3</v>
      </c>
      <c r="Q209" s="230" t="s">
        <v>17</v>
      </c>
      <c r="R209" s="230">
        <v>46022</v>
      </c>
      <c r="S209" s="230">
        <v>23945</v>
      </c>
      <c r="T209" s="231">
        <v>11</v>
      </c>
    </row>
    <row r="210" spans="1:20" hidden="1" outlineLevel="4">
      <c r="A210" s="229">
        <v>46</v>
      </c>
      <c r="B210" s="230" t="s">
        <v>56</v>
      </c>
      <c r="C210" s="230" t="s">
        <v>4</v>
      </c>
      <c r="D210" s="230" t="s">
        <v>195</v>
      </c>
      <c r="E210" s="64">
        <v>35</v>
      </c>
      <c r="F210" s="65">
        <f t="shared" si="21"/>
        <v>6.8234126984126975E-3</v>
      </c>
      <c r="G210" s="65">
        <f t="shared" si="16"/>
        <v>0</v>
      </c>
      <c r="H210" s="230">
        <f t="shared" si="17"/>
        <v>35</v>
      </c>
      <c r="I210" s="230">
        <f t="shared" si="18"/>
        <v>0</v>
      </c>
      <c r="J210" s="230">
        <f t="shared" si="19"/>
        <v>0</v>
      </c>
      <c r="K210" s="230">
        <f t="shared" si="20"/>
        <v>0</v>
      </c>
      <c r="L210" s="230">
        <f t="shared" si="22"/>
        <v>35</v>
      </c>
      <c r="M210" s="230">
        <v>8</v>
      </c>
      <c r="N210" s="230">
        <v>23</v>
      </c>
      <c r="O210" s="230">
        <v>217</v>
      </c>
      <c r="P210" s="230">
        <v>3</v>
      </c>
      <c r="Q210" s="230" t="s">
        <v>17</v>
      </c>
      <c r="R210" s="230">
        <v>20634</v>
      </c>
      <c r="S210" s="230">
        <v>0</v>
      </c>
      <c r="T210" s="231">
        <v>11</v>
      </c>
    </row>
    <row r="211" spans="1:20" hidden="1" outlineLevel="3">
      <c r="A211" s="229"/>
      <c r="B211" s="230"/>
      <c r="C211" s="207" t="s">
        <v>188</v>
      </c>
      <c r="D211" s="127"/>
      <c r="E211" s="128">
        <f>SUBTOTAL(9,E206:E210)</f>
        <v>563</v>
      </c>
      <c r="F211" s="129"/>
      <c r="G211" s="129"/>
      <c r="H211" s="230">
        <f>SUBTOTAL(9,H206:H210)</f>
        <v>563</v>
      </c>
      <c r="I211" s="230">
        <f>SUBTOTAL(9,I206:I210)</f>
        <v>0</v>
      </c>
      <c r="J211" s="230">
        <f>SUBTOTAL(9,J206:J210)</f>
        <v>0</v>
      </c>
      <c r="K211" s="230">
        <f>SUBTOTAL(9,K206:K210)</f>
        <v>96</v>
      </c>
      <c r="L211" s="230">
        <f>SUBTOTAL(9,L206:L210)</f>
        <v>467</v>
      </c>
      <c r="M211" s="230"/>
      <c r="N211" s="230"/>
      <c r="O211" s="230"/>
      <c r="P211" s="230"/>
      <c r="Q211" s="230"/>
      <c r="R211" s="230"/>
      <c r="S211" s="230"/>
      <c r="T211" s="231"/>
    </row>
    <row r="212" spans="1:20" ht="15.6" outlineLevel="2" collapsed="1">
      <c r="A212" s="229"/>
      <c r="B212" s="111" t="s">
        <v>98</v>
      </c>
      <c r="C212" s="77"/>
      <c r="D212" s="77"/>
      <c r="E212" s="78">
        <f>SUBTOTAL(9,E206:E210)</f>
        <v>563</v>
      </c>
      <c r="F212" s="79">
        <v>5.7867697848825736E-3</v>
      </c>
      <c r="G212" s="79">
        <v>5.2216548253404375E-3</v>
      </c>
      <c r="H212" s="230">
        <f>SUBTOTAL(9,H206:H210)</f>
        <v>563</v>
      </c>
      <c r="I212" s="230">
        <f>SUBTOTAL(9,I206:I210)</f>
        <v>0</v>
      </c>
      <c r="J212" s="230">
        <f>SUBTOTAL(9,J206:J210)</f>
        <v>0</v>
      </c>
      <c r="K212" s="230">
        <f>SUBTOTAL(9,K206:K210)</f>
        <v>96</v>
      </c>
      <c r="L212" s="230">
        <f>SUBTOTAL(9,L206:L210)</f>
        <v>467</v>
      </c>
      <c r="M212" s="230"/>
      <c r="N212" s="230"/>
      <c r="O212" s="230"/>
      <c r="P212" s="230"/>
      <c r="Q212" s="230"/>
      <c r="R212" s="230"/>
      <c r="S212" s="230"/>
      <c r="T212" s="231"/>
    </row>
    <row r="213" spans="1:20" hidden="1" outlineLevel="4">
      <c r="A213" s="229">
        <v>46</v>
      </c>
      <c r="B213" s="230" t="s">
        <v>57</v>
      </c>
      <c r="C213" s="230" t="s">
        <v>4</v>
      </c>
      <c r="D213" s="230" t="s">
        <v>16</v>
      </c>
      <c r="E213" s="64">
        <v>102</v>
      </c>
      <c r="F213" s="65">
        <f t="shared" si="21"/>
        <v>6.8469725853304289E-3</v>
      </c>
      <c r="G213" s="65">
        <f t="shared" si="16"/>
        <v>5.2841321713870733E-3</v>
      </c>
      <c r="H213" s="230">
        <f t="shared" si="17"/>
        <v>102</v>
      </c>
      <c r="I213" s="230">
        <f t="shared" si="18"/>
        <v>0</v>
      </c>
      <c r="J213" s="230">
        <f t="shared" si="19"/>
        <v>0</v>
      </c>
      <c r="K213" s="230">
        <f t="shared" si="20"/>
        <v>0</v>
      </c>
      <c r="L213" s="230">
        <f t="shared" si="22"/>
        <v>102</v>
      </c>
      <c r="M213" s="230">
        <v>1</v>
      </c>
      <c r="N213" s="230">
        <v>5</v>
      </c>
      <c r="O213" s="230">
        <v>17</v>
      </c>
      <c r="P213" s="230">
        <v>3</v>
      </c>
      <c r="Q213" s="230" t="s">
        <v>17</v>
      </c>
      <c r="R213" s="230">
        <v>60341</v>
      </c>
      <c r="S213" s="230">
        <v>46568</v>
      </c>
      <c r="T213" s="231">
        <v>11</v>
      </c>
    </row>
    <row r="214" spans="1:20" hidden="1" outlineLevel="4">
      <c r="A214" s="229">
        <v>46</v>
      </c>
      <c r="B214" s="230" t="s">
        <v>57</v>
      </c>
      <c r="C214" s="230" t="s">
        <v>4</v>
      </c>
      <c r="D214" s="230" t="s">
        <v>19</v>
      </c>
      <c r="E214" s="64">
        <v>131</v>
      </c>
      <c r="F214" s="65">
        <f t="shared" si="21"/>
        <v>7.3462680237489399E-3</v>
      </c>
      <c r="G214" s="65">
        <f t="shared" si="16"/>
        <v>5.3126767034209783E-3</v>
      </c>
      <c r="H214" s="230">
        <f t="shared" si="17"/>
        <v>131</v>
      </c>
      <c r="I214" s="230">
        <f t="shared" si="18"/>
        <v>0</v>
      </c>
      <c r="J214" s="230">
        <f t="shared" si="19"/>
        <v>0</v>
      </c>
      <c r="K214" s="230">
        <f t="shared" si="20"/>
        <v>0</v>
      </c>
      <c r="L214" s="230">
        <f t="shared" si="22"/>
        <v>131</v>
      </c>
      <c r="M214" s="230">
        <v>1</v>
      </c>
      <c r="N214" s="230">
        <v>5</v>
      </c>
      <c r="O214" s="230">
        <v>18</v>
      </c>
      <c r="P214" s="230">
        <v>3</v>
      </c>
      <c r="Q214" s="230" t="s">
        <v>17</v>
      </c>
      <c r="R214" s="230">
        <v>83148</v>
      </c>
      <c r="S214" s="230">
        <v>60131</v>
      </c>
      <c r="T214" s="231">
        <v>11</v>
      </c>
    </row>
    <row r="215" spans="1:20" hidden="1" outlineLevel="4">
      <c r="A215" s="229">
        <v>46</v>
      </c>
      <c r="B215" s="230" t="s">
        <v>57</v>
      </c>
      <c r="C215" s="230" t="s">
        <v>4</v>
      </c>
      <c r="D215" s="230" t="s">
        <v>20</v>
      </c>
      <c r="E215" s="64">
        <v>352</v>
      </c>
      <c r="F215" s="65">
        <f t="shared" si="21"/>
        <v>8.4974089856902357E-3</v>
      </c>
      <c r="G215" s="65">
        <f t="shared" si="16"/>
        <v>4.4726562500000001E-3</v>
      </c>
      <c r="H215" s="230">
        <f t="shared" si="17"/>
        <v>352</v>
      </c>
      <c r="I215" s="230">
        <f t="shared" si="18"/>
        <v>0</v>
      </c>
      <c r="J215" s="230">
        <f t="shared" si="19"/>
        <v>0</v>
      </c>
      <c r="K215" s="230">
        <f t="shared" si="20"/>
        <v>0</v>
      </c>
      <c r="L215" s="230">
        <f t="shared" si="22"/>
        <v>352</v>
      </c>
      <c r="M215" s="230">
        <v>1</v>
      </c>
      <c r="N215" s="230">
        <v>5</v>
      </c>
      <c r="O215" s="230">
        <v>19</v>
      </c>
      <c r="P215" s="230">
        <v>3</v>
      </c>
      <c r="Q215" s="230" t="s">
        <v>17</v>
      </c>
      <c r="R215" s="230">
        <v>258430</v>
      </c>
      <c r="S215" s="230">
        <v>136026</v>
      </c>
      <c r="T215" s="231">
        <v>11</v>
      </c>
    </row>
    <row r="216" spans="1:20" hidden="1" outlineLevel="4">
      <c r="A216" s="229">
        <v>46</v>
      </c>
      <c r="B216" s="230" t="s">
        <v>57</v>
      </c>
      <c r="C216" s="230" t="s">
        <v>4</v>
      </c>
      <c r="D216" s="230" t="s">
        <v>21</v>
      </c>
      <c r="E216" s="64">
        <v>47</v>
      </c>
      <c r="F216" s="65">
        <f t="shared" si="21"/>
        <v>7.3347616233254524E-3</v>
      </c>
      <c r="G216" s="65">
        <f t="shared" si="16"/>
        <v>4.6227344365642239E-3</v>
      </c>
      <c r="H216" s="230">
        <f t="shared" si="17"/>
        <v>47</v>
      </c>
      <c r="I216" s="230">
        <f t="shared" si="18"/>
        <v>0</v>
      </c>
      <c r="J216" s="230">
        <f t="shared" si="19"/>
        <v>0</v>
      </c>
      <c r="K216" s="230">
        <f t="shared" si="20"/>
        <v>0</v>
      </c>
      <c r="L216" s="230">
        <f t="shared" si="22"/>
        <v>47</v>
      </c>
      <c r="M216" s="230">
        <v>1</v>
      </c>
      <c r="N216" s="230">
        <v>5</v>
      </c>
      <c r="O216" s="230">
        <v>20</v>
      </c>
      <c r="P216" s="230">
        <v>3</v>
      </c>
      <c r="Q216" s="230" t="s">
        <v>17</v>
      </c>
      <c r="R216" s="230">
        <v>29785</v>
      </c>
      <c r="S216" s="230">
        <v>18772</v>
      </c>
      <c r="T216" s="231">
        <v>11</v>
      </c>
    </row>
    <row r="217" spans="1:20" hidden="1" outlineLevel="4">
      <c r="A217" s="229">
        <v>46</v>
      </c>
      <c r="B217" s="230" t="s">
        <v>57</v>
      </c>
      <c r="C217" s="230" t="s">
        <v>4</v>
      </c>
      <c r="D217" s="230" t="s">
        <v>22</v>
      </c>
      <c r="E217" s="64">
        <v>20</v>
      </c>
      <c r="F217" s="65">
        <f t="shared" si="21"/>
        <v>1.2749999999999999E-2</v>
      </c>
      <c r="G217" s="65">
        <f t="shared" si="16"/>
        <v>4.9398148148148153E-3</v>
      </c>
      <c r="H217" s="230">
        <f t="shared" si="17"/>
        <v>20</v>
      </c>
      <c r="I217" s="230">
        <f t="shared" si="18"/>
        <v>0</v>
      </c>
      <c r="J217" s="230">
        <f t="shared" si="19"/>
        <v>0</v>
      </c>
      <c r="K217" s="230">
        <f t="shared" si="20"/>
        <v>0</v>
      </c>
      <c r="L217" s="230">
        <f t="shared" si="22"/>
        <v>20</v>
      </c>
      <c r="M217" s="230">
        <v>1</v>
      </c>
      <c r="N217" s="230">
        <v>5</v>
      </c>
      <c r="O217" s="230">
        <v>21</v>
      </c>
      <c r="P217" s="230">
        <v>3</v>
      </c>
      <c r="Q217" s="230" t="s">
        <v>17</v>
      </c>
      <c r="R217" s="230">
        <v>22032</v>
      </c>
      <c r="S217" s="230">
        <v>8536</v>
      </c>
      <c r="T217" s="231">
        <v>11</v>
      </c>
    </row>
    <row r="218" spans="1:20" hidden="1" outlineLevel="4">
      <c r="A218" s="229">
        <v>46</v>
      </c>
      <c r="B218" s="230" t="s">
        <v>57</v>
      </c>
      <c r="C218" s="230" t="s">
        <v>4</v>
      </c>
      <c r="D218" s="230" t="s">
        <v>178</v>
      </c>
      <c r="E218" s="64">
        <v>2</v>
      </c>
      <c r="F218" s="65">
        <f t="shared" si="21"/>
        <v>7.0023148148148145E-3</v>
      </c>
      <c r="G218" s="65">
        <f t="shared" si="16"/>
        <v>1.170138888888889E-2</v>
      </c>
      <c r="H218" s="230">
        <f t="shared" si="17"/>
        <v>2</v>
      </c>
      <c r="I218" s="230">
        <f t="shared" si="18"/>
        <v>0</v>
      </c>
      <c r="J218" s="230">
        <f t="shared" si="19"/>
        <v>0</v>
      </c>
      <c r="K218" s="230">
        <f t="shared" si="20"/>
        <v>2</v>
      </c>
      <c r="L218" s="230">
        <f t="shared" si="22"/>
        <v>0</v>
      </c>
      <c r="M218" s="230">
        <v>3</v>
      </c>
      <c r="N218" s="230">
        <v>5</v>
      </c>
      <c r="O218" s="230">
        <v>94</v>
      </c>
      <c r="P218" s="230">
        <v>3</v>
      </c>
      <c r="Q218" s="230" t="s">
        <v>17</v>
      </c>
      <c r="R218" s="230">
        <v>1210</v>
      </c>
      <c r="S218" s="230">
        <v>2022</v>
      </c>
      <c r="T218" s="231">
        <v>11</v>
      </c>
    </row>
    <row r="219" spans="1:20" hidden="1" outlineLevel="4">
      <c r="A219" s="229">
        <v>46</v>
      </c>
      <c r="B219" s="230" t="s">
        <v>57</v>
      </c>
      <c r="C219" s="230" t="s">
        <v>4</v>
      </c>
      <c r="D219" s="230" t="s">
        <v>206</v>
      </c>
      <c r="E219" s="64">
        <v>336</v>
      </c>
      <c r="F219" s="65">
        <f t="shared" si="21"/>
        <v>9.1088307429453251E-3</v>
      </c>
      <c r="G219" s="65">
        <f t="shared" si="16"/>
        <v>1.5701471560846561E-3</v>
      </c>
      <c r="H219" s="230">
        <f t="shared" si="17"/>
        <v>336</v>
      </c>
      <c r="I219" s="230">
        <f t="shared" si="18"/>
        <v>0</v>
      </c>
      <c r="J219" s="230">
        <f t="shared" si="19"/>
        <v>0</v>
      </c>
      <c r="K219" s="230">
        <f t="shared" si="20"/>
        <v>336</v>
      </c>
      <c r="L219" s="230">
        <f t="shared" si="22"/>
        <v>0</v>
      </c>
      <c r="M219" s="230">
        <v>3</v>
      </c>
      <c r="N219" s="230">
        <v>5</v>
      </c>
      <c r="O219" s="230">
        <v>171</v>
      </c>
      <c r="P219" s="230">
        <v>3</v>
      </c>
      <c r="Q219" s="230" t="s">
        <v>17</v>
      </c>
      <c r="R219" s="230">
        <v>264433</v>
      </c>
      <c r="S219" s="230">
        <v>45582</v>
      </c>
      <c r="T219" s="231">
        <v>11</v>
      </c>
    </row>
    <row r="220" spans="1:20" hidden="1" outlineLevel="4">
      <c r="A220" s="229">
        <v>46</v>
      </c>
      <c r="B220" s="230" t="s">
        <v>57</v>
      </c>
      <c r="C220" s="230" t="s">
        <v>4</v>
      </c>
      <c r="D220" s="230" t="s">
        <v>194</v>
      </c>
      <c r="E220" s="64">
        <v>12</v>
      </c>
      <c r="F220" s="65">
        <f t="shared" si="21"/>
        <v>1.1847993827160494E-2</v>
      </c>
      <c r="G220" s="65">
        <f t="shared" si="16"/>
        <v>3.1172839506172839E-3</v>
      </c>
      <c r="H220" s="230">
        <f t="shared" si="17"/>
        <v>12</v>
      </c>
      <c r="I220" s="230">
        <f t="shared" si="18"/>
        <v>0</v>
      </c>
      <c r="J220" s="230">
        <f t="shared" si="19"/>
        <v>0</v>
      </c>
      <c r="K220" s="230">
        <f t="shared" si="20"/>
        <v>12</v>
      </c>
      <c r="L220" s="230">
        <f t="shared" si="22"/>
        <v>0</v>
      </c>
      <c r="M220" s="230">
        <v>3</v>
      </c>
      <c r="N220" s="230">
        <v>5</v>
      </c>
      <c r="O220" s="230">
        <v>207</v>
      </c>
      <c r="P220" s="230">
        <v>3</v>
      </c>
      <c r="Q220" s="230" t="s">
        <v>17</v>
      </c>
      <c r="R220" s="230">
        <v>12284</v>
      </c>
      <c r="S220" s="230">
        <v>3232</v>
      </c>
      <c r="T220" s="231">
        <v>11</v>
      </c>
    </row>
    <row r="221" spans="1:20" hidden="1" outlineLevel="4">
      <c r="A221" s="229">
        <v>46</v>
      </c>
      <c r="B221" s="230" t="s">
        <v>57</v>
      </c>
      <c r="C221" s="230" t="s">
        <v>4</v>
      </c>
      <c r="D221" s="230" t="s">
        <v>195</v>
      </c>
      <c r="E221" s="64">
        <v>6</v>
      </c>
      <c r="F221" s="65">
        <f t="shared" si="21"/>
        <v>1.8130787037037036E-2</v>
      </c>
      <c r="G221" s="65">
        <f t="shared" si="16"/>
        <v>0</v>
      </c>
      <c r="H221" s="230">
        <f t="shared" si="17"/>
        <v>6</v>
      </c>
      <c r="I221" s="230">
        <f t="shared" si="18"/>
        <v>0</v>
      </c>
      <c r="J221" s="230">
        <f t="shared" si="19"/>
        <v>0</v>
      </c>
      <c r="K221" s="230">
        <f t="shared" si="20"/>
        <v>0</v>
      </c>
      <c r="L221" s="230">
        <f t="shared" si="22"/>
        <v>6</v>
      </c>
      <c r="M221" s="230">
        <v>8</v>
      </c>
      <c r="N221" s="230">
        <v>5</v>
      </c>
      <c r="O221" s="230">
        <v>217</v>
      </c>
      <c r="P221" s="230">
        <v>3</v>
      </c>
      <c r="Q221" s="230" t="s">
        <v>17</v>
      </c>
      <c r="R221" s="230">
        <v>9399</v>
      </c>
      <c r="S221" s="230">
        <v>0</v>
      </c>
      <c r="T221" s="231">
        <v>11</v>
      </c>
    </row>
    <row r="222" spans="1:20" hidden="1" outlineLevel="3">
      <c r="A222" s="229"/>
      <c r="B222" s="230"/>
      <c r="C222" s="207" t="s">
        <v>188</v>
      </c>
      <c r="D222" s="127"/>
      <c r="E222" s="128">
        <f>SUBTOTAL(9,E213:E221)</f>
        <v>1008</v>
      </c>
      <c r="F222" s="129"/>
      <c r="G222" s="129"/>
      <c r="H222" s="230">
        <f>SUBTOTAL(9,H213:H221)</f>
        <v>1008</v>
      </c>
      <c r="I222" s="230">
        <f>SUBTOTAL(9,I213:I221)</f>
        <v>0</v>
      </c>
      <c r="J222" s="230">
        <f>SUBTOTAL(9,J213:J221)</f>
        <v>0</v>
      </c>
      <c r="K222" s="230">
        <f>SUBTOTAL(9,K213:K221)</f>
        <v>350</v>
      </c>
      <c r="L222" s="230">
        <f>SUBTOTAL(9,L213:L221)</f>
        <v>658</v>
      </c>
      <c r="M222" s="230"/>
      <c r="N222" s="230"/>
      <c r="O222" s="230"/>
      <c r="P222" s="230"/>
      <c r="Q222" s="230"/>
      <c r="R222" s="230"/>
      <c r="S222" s="230"/>
      <c r="T222" s="231"/>
    </row>
    <row r="223" spans="1:20" ht="15.6" outlineLevel="2" collapsed="1">
      <c r="A223" s="229"/>
      <c r="B223" s="111" t="s">
        <v>99</v>
      </c>
      <c r="C223" s="77"/>
      <c r="D223" s="77"/>
      <c r="E223" s="78">
        <f>SUBTOTAL(9,E213:E221)</f>
        <v>1008</v>
      </c>
      <c r="F223" s="79">
        <v>8.5090342078189291E-3</v>
      </c>
      <c r="G223" s="79">
        <v>3.6842872758671374E-3</v>
      </c>
      <c r="H223" s="230">
        <f>SUBTOTAL(9,H213:H221)</f>
        <v>1008</v>
      </c>
      <c r="I223" s="230">
        <f>SUBTOTAL(9,I213:I221)</f>
        <v>0</v>
      </c>
      <c r="J223" s="230">
        <f>SUBTOTAL(9,J213:J221)</f>
        <v>0</v>
      </c>
      <c r="K223" s="230">
        <f>SUBTOTAL(9,K213:K221)</f>
        <v>350</v>
      </c>
      <c r="L223" s="230">
        <f>SUBTOTAL(9,L213:L221)</f>
        <v>658</v>
      </c>
      <c r="M223" s="230"/>
      <c r="N223" s="230"/>
      <c r="O223" s="230"/>
      <c r="P223" s="230"/>
      <c r="Q223" s="230"/>
      <c r="R223" s="230"/>
      <c r="S223" s="230"/>
      <c r="T223" s="231"/>
    </row>
    <row r="224" spans="1:20" hidden="1" outlineLevel="4">
      <c r="A224" s="229">
        <v>46</v>
      </c>
      <c r="B224" s="230" t="s">
        <v>58</v>
      </c>
      <c r="C224" s="230" t="s">
        <v>4</v>
      </c>
      <c r="D224" s="230" t="s">
        <v>16</v>
      </c>
      <c r="E224" s="64">
        <v>314</v>
      </c>
      <c r="F224" s="65">
        <f t="shared" si="21"/>
        <v>7.0574575371549902E-3</v>
      </c>
      <c r="G224" s="65">
        <f t="shared" si="16"/>
        <v>5.6419187898089172E-3</v>
      </c>
      <c r="H224" s="230">
        <f t="shared" si="17"/>
        <v>314</v>
      </c>
      <c r="I224" s="230">
        <f t="shared" si="18"/>
        <v>0</v>
      </c>
      <c r="J224" s="230">
        <f t="shared" si="19"/>
        <v>0</v>
      </c>
      <c r="K224" s="230">
        <f t="shared" si="20"/>
        <v>0</v>
      </c>
      <c r="L224" s="230">
        <f t="shared" si="22"/>
        <v>314</v>
      </c>
      <c r="M224" s="230">
        <v>1</v>
      </c>
      <c r="N224" s="230">
        <v>15</v>
      </c>
      <c r="O224" s="230">
        <v>17</v>
      </c>
      <c r="P224" s="230">
        <v>3</v>
      </c>
      <c r="Q224" s="230" t="s">
        <v>17</v>
      </c>
      <c r="R224" s="230">
        <v>191466</v>
      </c>
      <c r="S224" s="230">
        <v>153063</v>
      </c>
      <c r="T224" s="231">
        <v>11</v>
      </c>
    </row>
    <row r="225" spans="1:20" hidden="1" outlineLevel="4">
      <c r="A225" s="229">
        <v>46</v>
      </c>
      <c r="B225" s="230" t="s">
        <v>58</v>
      </c>
      <c r="C225" s="230" t="s">
        <v>4</v>
      </c>
      <c r="D225" s="230" t="s">
        <v>19</v>
      </c>
      <c r="E225" s="64">
        <v>297</v>
      </c>
      <c r="F225" s="65">
        <f t="shared" si="21"/>
        <v>6.1438458660680881E-3</v>
      </c>
      <c r="G225" s="65">
        <f t="shared" si="16"/>
        <v>4.2705995136550689E-3</v>
      </c>
      <c r="H225" s="230">
        <f t="shared" si="17"/>
        <v>297</v>
      </c>
      <c r="I225" s="230">
        <f t="shared" si="18"/>
        <v>0</v>
      </c>
      <c r="J225" s="230">
        <f t="shared" si="19"/>
        <v>0</v>
      </c>
      <c r="K225" s="230">
        <f t="shared" si="20"/>
        <v>0</v>
      </c>
      <c r="L225" s="230">
        <f t="shared" si="22"/>
        <v>297</v>
      </c>
      <c r="M225" s="230">
        <v>1</v>
      </c>
      <c r="N225" s="230">
        <v>15</v>
      </c>
      <c r="O225" s="230">
        <v>18</v>
      </c>
      <c r="P225" s="230">
        <v>3</v>
      </c>
      <c r="Q225" s="230" t="s">
        <v>17</v>
      </c>
      <c r="R225" s="230">
        <v>157656</v>
      </c>
      <c r="S225" s="230">
        <v>109587</v>
      </c>
      <c r="T225" s="231">
        <v>11</v>
      </c>
    </row>
    <row r="226" spans="1:20" hidden="1" outlineLevel="4">
      <c r="A226" s="229">
        <v>46</v>
      </c>
      <c r="B226" s="230" t="s">
        <v>58</v>
      </c>
      <c r="C226" s="230" t="s">
        <v>4</v>
      </c>
      <c r="D226" s="230" t="s">
        <v>20</v>
      </c>
      <c r="E226" s="64">
        <v>987</v>
      </c>
      <c r="F226" s="65">
        <f t="shared" si="21"/>
        <v>8.9327460692708912E-3</v>
      </c>
      <c r="G226" s="65">
        <f t="shared" si="16"/>
        <v>5.1134892491275473E-3</v>
      </c>
      <c r="H226" s="230">
        <f t="shared" si="17"/>
        <v>987</v>
      </c>
      <c r="I226" s="230">
        <f t="shared" si="18"/>
        <v>0</v>
      </c>
      <c r="J226" s="230">
        <f t="shared" si="19"/>
        <v>0</v>
      </c>
      <c r="K226" s="230">
        <f t="shared" si="20"/>
        <v>0</v>
      </c>
      <c r="L226" s="230">
        <f t="shared" si="22"/>
        <v>987</v>
      </c>
      <c r="M226" s="230">
        <v>1</v>
      </c>
      <c r="N226" s="230">
        <v>15</v>
      </c>
      <c r="O226" s="230">
        <v>19</v>
      </c>
      <c r="P226" s="230">
        <v>3</v>
      </c>
      <c r="Q226" s="230" t="s">
        <v>17</v>
      </c>
      <c r="R226" s="230">
        <v>761756</v>
      </c>
      <c r="S226" s="230">
        <v>436062</v>
      </c>
      <c r="T226" s="231">
        <v>11</v>
      </c>
    </row>
    <row r="227" spans="1:20" hidden="1" outlineLevel="4">
      <c r="A227" s="229">
        <v>46</v>
      </c>
      <c r="B227" s="230" t="s">
        <v>58</v>
      </c>
      <c r="C227" s="230" t="s">
        <v>4</v>
      </c>
      <c r="D227" s="230" t="s">
        <v>21</v>
      </c>
      <c r="E227" s="64">
        <v>99</v>
      </c>
      <c r="F227" s="65">
        <f t="shared" si="21"/>
        <v>7.0467405536849981E-3</v>
      </c>
      <c r="G227" s="65">
        <f t="shared" si="16"/>
        <v>4.787808641975309E-3</v>
      </c>
      <c r="H227" s="230">
        <f t="shared" si="17"/>
        <v>99</v>
      </c>
      <c r="I227" s="230">
        <f t="shared" si="18"/>
        <v>0</v>
      </c>
      <c r="J227" s="230">
        <f t="shared" si="19"/>
        <v>0</v>
      </c>
      <c r="K227" s="230">
        <f t="shared" si="20"/>
        <v>0</v>
      </c>
      <c r="L227" s="230">
        <f t="shared" si="22"/>
        <v>99</v>
      </c>
      <c r="M227" s="230">
        <v>1</v>
      </c>
      <c r="N227" s="230">
        <v>15</v>
      </c>
      <c r="O227" s="230">
        <v>20</v>
      </c>
      <c r="P227" s="230">
        <v>3</v>
      </c>
      <c r="Q227" s="230" t="s">
        <v>17</v>
      </c>
      <c r="R227" s="230">
        <v>60275</v>
      </c>
      <c r="S227" s="230">
        <v>40953</v>
      </c>
      <c r="T227" s="231">
        <v>11</v>
      </c>
    </row>
    <row r="228" spans="1:20" hidden="1" outlineLevel="4">
      <c r="A228" s="229">
        <v>46</v>
      </c>
      <c r="B228" s="230" t="s">
        <v>58</v>
      </c>
      <c r="C228" s="230" t="s">
        <v>4</v>
      </c>
      <c r="D228" s="230" t="s">
        <v>22</v>
      </c>
      <c r="E228" s="64">
        <v>109</v>
      </c>
      <c r="F228" s="65">
        <f t="shared" si="21"/>
        <v>8.1553686714237184E-3</v>
      </c>
      <c r="G228" s="65">
        <f t="shared" si="16"/>
        <v>3.655708460754332E-3</v>
      </c>
      <c r="H228" s="230">
        <f t="shared" si="17"/>
        <v>109</v>
      </c>
      <c r="I228" s="230">
        <f t="shared" si="18"/>
        <v>0</v>
      </c>
      <c r="J228" s="230">
        <f t="shared" si="19"/>
        <v>0</v>
      </c>
      <c r="K228" s="230">
        <f t="shared" si="20"/>
        <v>0</v>
      </c>
      <c r="L228" s="230">
        <f t="shared" si="22"/>
        <v>109</v>
      </c>
      <c r="M228" s="230">
        <v>1</v>
      </c>
      <c r="N228" s="230">
        <v>15</v>
      </c>
      <c r="O228" s="230">
        <v>21</v>
      </c>
      <c r="P228" s="230">
        <v>3</v>
      </c>
      <c r="Q228" s="230" t="s">
        <v>17</v>
      </c>
      <c r="R228" s="230">
        <v>76804</v>
      </c>
      <c r="S228" s="230">
        <v>34428</v>
      </c>
      <c r="T228" s="231">
        <v>11</v>
      </c>
    </row>
    <row r="229" spans="1:20" hidden="1" outlineLevel="4">
      <c r="A229" s="229">
        <v>46</v>
      </c>
      <c r="B229" s="230" t="s">
        <v>58</v>
      </c>
      <c r="C229" s="230" t="s">
        <v>4</v>
      </c>
      <c r="D229" s="230" t="s">
        <v>211</v>
      </c>
      <c r="E229" s="64">
        <v>199</v>
      </c>
      <c r="F229" s="65">
        <f t="shared" si="21"/>
        <v>6.6329913456169729E-3</v>
      </c>
      <c r="G229" s="65">
        <f t="shared" si="16"/>
        <v>8.9422808486878838E-4</v>
      </c>
      <c r="H229" s="230">
        <f t="shared" si="17"/>
        <v>199</v>
      </c>
      <c r="I229" s="230">
        <f t="shared" si="18"/>
        <v>0</v>
      </c>
      <c r="J229" s="230">
        <f t="shared" si="19"/>
        <v>0</v>
      </c>
      <c r="K229" s="230">
        <f t="shared" si="20"/>
        <v>199</v>
      </c>
      <c r="L229" s="230">
        <f t="shared" si="22"/>
        <v>0</v>
      </c>
      <c r="M229" s="230">
        <v>3</v>
      </c>
      <c r="N229" s="230">
        <v>15</v>
      </c>
      <c r="O229" s="230">
        <v>57</v>
      </c>
      <c r="P229" s="230">
        <v>3</v>
      </c>
      <c r="Q229" s="230" t="s">
        <v>17</v>
      </c>
      <c r="R229" s="230">
        <v>114045</v>
      </c>
      <c r="S229" s="230">
        <v>15375</v>
      </c>
      <c r="T229" s="231">
        <v>11</v>
      </c>
    </row>
    <row r="230" spans="1:20" hidden="1" outlineLevel="4">
      <c r="A230" s="229">
        <v>46</v>
      </c>
      <c r="B230" s="230" t="s">
        <v>58</v>
      </c>
      <c r="C230" s="230" t="s">
        <v>4</v>
      </c>
      <c r="D230" s="230" t="s">
        <v>192</v>
      </c>
      <c r="E230" s="64">
        <v>512</v>
      </c>
      <c r="F230" s="65">
        <f t="shared" si="21"/>
        <v>9.2581515842013896E-3</v>
      </c>
      <c r="G230" s="65">
        <f t="shared" si="16"/>
        <v>9.5248752170138892E-4</v>
      </c>
      <c r="H230" s="230">
        <f t="shared" si="17"/>
        <v>512</v>
      </c>
      <c r="I230" s="230">
        <f t="shared" si="18"/>
        <v>0</v>
      </c>
      <c r="J230" s="230">
        <f t="shared" si="19"/>
        <v>0</v>
      </c>
      <c r="K230" s="230">
        <f t="shared" si="20"/>
        <v>512</v>
      </c>
      <c r="L230" s="230">
        <f t="shared" si="22"/>
        <v>0</v>
      </c>
      <c r="M230" s="230">
        <v>3</v>
      </c>
      <c r="N230" s="230">
        <v>15</v>
      </c>
      <c r="O230" s="230">
        <v>58</v>
      </c>
      <c r="P230" s="230">
        <v>3</v>
      </c>
      <c r="Q230" s="230" t="s">
        <v>17</v>
      </c>
      <c r="R230" s="230">
        <v>409551</v>
      </c>
      <c r="S230" s="230">
        <v>42135</v>
      </c>
      <c r="T230" s="231">
        <v>11</v>
      </c>
    </row>
    <row r="231" spans="1:20" hidden="1" outlineLevel="4">
      <c r="A231" s="229">
        <v>46</v>
      </c>
      <c r="B231" s="230" t="s">
        <v>58</v>
      </c>
      <c r="C231" s="230" t="s">
        <v>4</v>
      </c>
      <c r="D231" s="230" t="s">
        <v>178</v>
      </c>
      <c r="E231" s="64">
        <v>3</v>
      </c>
      <c r="F231" s="65">
        <f t="shared" si="21"/>
        <v>6.1111111111111114E-3</v>
      </c>
      <c r="G231" s="65">
        <f t="shared" si="16"/>
        <v>1.9922839506172837E-2</v>
      </c>
      <c r="H231" s="230">
        <f t="shared" si="17"/>
        <v>3</v>
      </c>
      <c r="I231" s="230">
        <f t="shared" si="18"/>
        <v>0</v>
      </c>
      <c r="J231" s="230">
        <f t="shared" si="19"/>
        <v>0</v>
      </c>
      <c r="K231" s="230">
        <f t="shared" si="20"/>
        <v>3</v>
      </c>
      <c r="L231" s="230">
        <f t="shared" si="22"/>
        <v>0</v>
      </c>
      <c r="M231" s="230">
        <v>3</v>
      </c>
      <c r="N231" s="230">
        <v>15</v>
      </c>
      <c r="O231" s="230">
        <v>94</v>
      </c>
      <c r="P231" s="230">
        <v>3</v>
      </c>
      <c r="Q231" s="230" t="s">
        <v>17</v>
      </c>
      <c r="R231" s="230">
        <v>1584</v>
      </c>
      <c r="S231" s="230">
        <v>5164</v>
      </c>
      <c r="T231" s="231">
        <v>11</v>
      </c>
    </row>
    <row r="232" spans="1:20" hidden="1" outlineLevel="4">
      <c r="A232" s="229">
        <v>46</v>
      </c>
      <c r="B232" s="230" t="s">
        <v>58</v>
      </c>
      <c r="C232" s="230" t="s">
        <v>4</v>
      </c>
      <c r="D232" s="230" t="s">
        <v>212</v>
      </c>
      <c r="E232" s="64">
        <v>747</v>
      </c>
      <c r="F232" s="65">
        <f t="shared" si="21"/>
        <v>6.6663257970152219E-3</v>
      </c>
      <c r="G232" s="65">
        <f t="shared" si="16"/>
        <v>9.9769448163022478E-4</v>
      </c>
      <c r="H232" s="230">
        <f t="shared" si="17"/>
        <v>747</v>
      </c>
      <c r="I232" s="230">
        <f t="shared" si="18"/>
        <v>0</v>
      </c>
      <c r="J232" s="230">
        <f t="shared" si="19"/>
        <v>0</v>
      </c>
      <c r="K232" s="230">
        <f t="shared" si="20"/>
        <v>747</v>
      </c>
      <c r="L232" s="230">
        <f t="shared" si="22"/>
        <v>0</v>
      </c>
      <c r="M232" s="230">
        <v>3</v>
      </c>
      <c r="N232" s="230">
        <v>15</v>
      </c>
      <c r="O232" s="230">
        <v>98</v>
      </c>
      <c r="P232" s="230">
        <v>3</v>
      </c>
      <c r="Q232" s="230" t="s">
        <v>17</v>
      </c>
      <c r="R232" s="230">
        <v>430250</v>
      </c>
      <c r="S232" s="230">
        <v>64392</v>
      </c>
      <c r="T232" s="231">
        <v>11</v>
      </c>
    </row>
    <row r="233" spans="1:20" hidden="1" outlineLevel="4">
      <c r="A233" s="229">
        <v>46</v>
      </c>
      <c r="B233" s="230" t="s">
        <v>58</v>
      </c>
      <c r="C233" s="230" t="s">
        <v>4</v>
      </c>
      <c r="D233" s="230" t="s">
        <v>194</v>
      </c>
      <c r="E233" s="64">
        <v>117</v>
      </c>
      <c r="F233" s="65">
        <f t="shared" si="21"/>
        <v>7.7697649572649567E-3</v>
      </c>
      <c r="G233" s="65">
        <f t="shared" si="16"/>
        <v>1.2042972459639127E-3</v>
      </c>
      <c r="H233" s="230">
        <f t="shared" si="17"/>
        <v>117</v>
      </c>
      <c r="I233" s="230">
        <f t="shared" si="18"/>
        <v>0</v>
      </c>
      <c r="J233" s="230">
        <f t="shared" si="19"/>
        <v>0</v>
      </c>
      <c r="K233" s="230">
        <f t="shared" si="20"/>
        <v>117</v>
      </c>
      <c r="L233" s="230">
        <f t="shared" si="22"/>
        <v>0</v>
      </c>
      <c r="M233" s="230">
        <v>3</v>
      </c>
      <c r="N233" s="230">
        <v>15</v>
      </c>
      <c r="O233" s="230">
        <v>207</v>
      </c>
      <c r="P233" s="230">
        <v>3</v>
      </c>
      <c r="Q233" s="230" t="s">
        <v>17</v>
      </c>
      <c r="R233" s="230">
        <v>78543</v>
      </c>
      <c r="S233" s="230">
        <v>12174</v>
      </c>
      <c r="T233" s="231">
        <v>11</v>
      </c>
    </row>
    <row r="234" spans="1:20" hidden="1" outlineLevel="4">
      <c r="A234" s="229">
        <v>46</v>
      </c>
      <c r="B234" s="230" t="s">
        <v>58</v>
      </c>
      <c r="C234" s="230" t="s">
        <v>4</v>
      </c>
      <c r="D234" s="230" t="s">
        <v>195</v>
      </c>
      <c r="E234" s="64">
        <v>367</v>
      </c>
      <c r="F234" s="65">
        <f t="shared" si="21"/>
        <v>6.020978403471591E-3</v>
      </c>
      <c r="G234" s="65">
        <f t="shared" si="16"/>
        <v>2.2075890604500959E-7</v>
      </c>
      <c r="H234" s="230">
        <f t="shared" si="17"/>
        <v>367</v>
      </c>
      <c r="I234" s="230">
        <f t="shared" si="18"/>
        <v>0</v>
      </c>
      <c r="J234" s="230">
        <f t="shared" si="19"/>
        <v>0</v>
      </c>
      <c r="K234" s="230">
        <f t="shared" si="20"/>
        <v>0</v>
      </c>
      <c r="L234" s="230">
        <f t="shared" si="22"/>
        <v>367</v>
      </c>
      <c r="M234" s="230">
        <v>8</v>
      </c>
      <c r="N234" s="230">
        <v>15</v>
      </c>
      <c r="O234" s="230">
        <v>217</v>
      </c>
      <c r="P234" s="230">
        <v>3</v>
      </c>
      <c r="Q234" s="230" t="s">
        <v>17</v>
      </c>
      <c r="R234" s="230">
        <v>190918</v>
      </c>
      <c r="S234" s="230">
        <v>7</v>
      </c>
      <c r="T234" s="231">
        <v>11</v>
      </c>
    </row>
    <row r="235" spans="1:20" hidden="1" outlineLevel="4">
      <c r="A235" s="229">
        <v>46</v>
      </c>
      <c r="B235" s="230" t="s">
        <v>58</v>
      </c>
      <c r="C235" s="230" t="s">
        <v>4</v>
      </c>
      <c r="D235" s="230" t="s">
        <v>179</v>
      </c>
      <c r="E235" s="64">
        <v>5</v>
      </c>
      <c r="F235" s="65">
        <f t="shared" si="21"/>
        <v>1.2872685185185185E-2</v>
      </c>
      <c r="G235" s="65">
        <f t="shared" si="16"/>
        <v>1.1444444444444445E-2</v>
      </c>
      <c r="H235" s="230">
        <f t="shared" si="17"/>
        <v>5</v>
      </c>
      <c r="I235" s="230">
        <f t="shared" si="18"/>
        <v>0</v>
      </c>
      <c r="J235" s="230">
        <f t="shared" si="19"/>
        <v>0</v>
      </c>
      <c r="K235" s="230">
        <f t="shared" si="20"/>
        <v>5</v>
      </c>
      <c r="L235" s="230">
        <f t="shared" si="22"/>
        <v>0</v>
      </c>
      <c r="M235" s="230">
        <v>3</v>
      </c>
      <c r="N235" s="230">
        <v>15</v>
      </c>
      <c r="O235" s="230">
        <v>224</v>
      </c>
      <c r="P235" s="230">
        <v>3</v>
      </c>
      <c r="Q235" s="230" t="s">
        <v>17</v>
      </c>
      <c r="R235" s="230">
        <v>5561</v>
      </c>
      <c r="S235" s="230">
        <v>4944</v>
      </c>
      <c r="T235" s="231">
        <v>11</v>
      </c>
    </row>
    <row r="236" spans="1:20" hidden="1" outlineLevel="3">
      <c r="A236" s="229"/>
      <c r="B236" s="230"/>
      <c r="C236" s="207" t="s">
        <v>188</v>
      </c>
      <c r="D236" s="127"/>
      <c r="E236" s="128">
        <f>SUBTOTAL(9,E224:E235)</f>
        <v>3756</v>
      </c>
      <c r="F236" s="129"/>
      <c r="G236" s="129"/>
      <c r="H236" s="230">
        <f>SUBTOTAL(9,H224:H235)</f>
        <v>3756</v>
      </c>
      <c r="I236" s="230">
        <f>SUBTOTAL(9,I224:I235)</f>
        <v>0</v>
      </c>
      <c r="J236" s="230">
        <f>SUBTOTAL(9,J224:J235)</f>
        <v>0</v>
      </c>
      <c r="K236" s="230">
        <f>SUBTOTAL(9,K224:K235)</f>
        <v>1583</v>
      </c>
      <c r="L236" s="230">
        <f>SUBTOTAL(9,L224:L235)</f>
        <v>2173</v>
      </c>
      <c r="M236" s="230"/>
      <c r="N236" s="230"/>
      <c r="O236" s="230"/>
      <c r="P236" s="230"/>
      <c r="Q236" s="230"/>
      <c r="R236" s="230"/>
      <c r="S236" s="230"/>
      <c r="T236" s="231"/>
    </row>
    <row r="237" spans="1:20" hidden="1" outlineLevel="4">
      <c r="A237" s="229">
        <v>46</v>
      </c>
      <c r="B237" s="230" t="s">
        <v>58</v>
      </c>
      <c r="C237" s="230" t="s">
        <v>5</v>
      </c>
      <c r="D237" s="230" t="s">
        <v>59</v>
      </c>
      <c r="E237" s="64">
        <v>98</v>
      </c>
      <c r="F237" s="65">
        <f t="shared" si="21"/>
        <v>1.2224229969765684E-2</v>
      </c>
      <c r="G237" s="65">
        <f t="shared" si="16"/>
        <v>7.7517951625094492E-3</v>
      </c>
      <c r="H237" s="230">
        <f t="shared" si="17"/>
        <v>0</v>
      </c>
      <c r="I237" s="230">
        <f t="shared" si="18"/>
        <v>98</v>
      </c>
      <c r="J237" s="230">
        <f t="shared" si="19"/>
        <v>0</v>
      </c>
      <c r="K237" s="230">
        <f t="shared" si="20"/>
        <v>0</v>
      </c>
      <c r="L237" s="230">
        <f t="shared" si="22"/>
        <v>98</v>
      </c>
      <c r="M237" s="230">
        <v>1</v>
      </c>
      <c r="N237" s="230">
        <v>15</v>
      </c>
      <c r="O237" s="230">
        <v>56</v>
      </c>
      <c r="P237" s="230">
        <v>6</v>
      </c>
      <c r="Q237" s="230" t="s">
        <v>43</v>
      </c>
      <c r="R237" s="230">
        <v>103505</v>
      </c>
      <c r="S237" s="230">
        <v>65636</v>
      </c>
      <c r="T237" s="231">
        <v>11</v>
      </c>
    </row>
    <row r="238" spans="1:20" hidden="1" outlineLevel="4">
      <c r="A238" s="229">
        <v>46</v>
      </c>
      <c r="B238" s="230" t="s">
        <v>58</v>
      </c>
      <c r="C238" s="230" t="s">
        <v>5</v>
      </c>
      <c r="D238" s="230" t="s">
        <v>225</v>
      </c>
      <c r="E238" s="64">
        <v>480</v>
      </c>
      <c r="F238" s="65">
        <f t="shared" si="21"/>
        <v>1.0179181134259261E-2</v>
      </c>
      <c r="G238" s="65">
        <f t="shared" si="16"/>
        <v>5.1070360725308638E-3</v>
      </c>
      <c r="H238" s="230">
        <f t="shared" si="17"/>
        <v>0</v>
      </c>
      <c r="I238" s="230">
        <f t="shared" si="18"/>
        <v>480</v>
      </c>
      <c r="J238" s="230">
        <f t="shared" si="19"/>
        <v>0</v>
      </c>
      <c r="K238" s="230">
        <f t="shared" si="20"/>
        <v>480</v>
      </c>
      <c r="L238" s="230">
        <f t="shared" si="22"/>
        <v>0</v>
      </c>
      <c r="M238" s="230">
        <v>3</v>
      </c>
      <c r="N238" s="230">
        <v>15</v>
      </c>
      <c r="O238" s="230">
        <v>60</v>
      </c>
      <c r="P238" s="230">
        <v>6</v>
      </c>
      <c r="Q238" s="230" t="s">
        <v>43</v>
      </c>
      <c r="R238" s="230">
        <v>422151</v>
      </c>
      <c r="S238" s="230">
        <v>211799</v>
      </c>
      <c r="T238" s="231">
        <v>11</v>
      </c>
    </row>
    <row r="239" spans="1:20" hidden="1" outlineLevel="4">
      <c r="A239" s="229">
        <v>46</v>
      </c>
      <c r="B239" s="230" t="s">
        <v>58</v>
      </c>
      <c r="C239" s="230" t="s">
        <v>5</v>
      </c>
      <c r="D239" s="230" t="s">
        <v>226</v>
      </c>
      <c r="E239" s="64">
        <v>268</v>
      </c>
      <c r="F239" s="65">
        <f t="shared" si="21"/>
        <v>7.2268864013266994E-3</v>
      </c>
      <c r="G239" s="65">
        <f t="shared" si="16"/>
        <v>2.8685997097844113E-3</v>
      </c>
      <c r="H239" s="230">
        <f t="shared" si="17"/>
        <v>0</v>
      </c>
      <c r="I239" s="230">
        <f t="shared" si="18"/>
        <v>268</v>
      </c>
      <c r="J239" s="230">
        <f t="shared" si="19"/>
        <v>0</v>
      </c>
      <c r="K239" s="230">
        <f t="shared" si="20"/>
        <v>268</v>
      </c>
      <c r="L239" s="230">
        <f t="shared" si="22"/>
        <v>0</v>
      </c>
      <c r="M239" s="230">
        <v>3</v>
      </c>
      <c r="N239" s="230">
        <v>15</v>
      </c>
      <c r="O239" s="230">
        <v>61</v>
      </c>
      <c r="P239" s="230">
        <v>13</v>
      </c>
      <c r="Q239" s="230" t="s">
        <v>60</v>
      </c>
      <c r="R239" s="230">
        <v>167340</v>
      </c>
      <c r="S239" s="230">
        <v>66423</v>
      </c>
      <c r="T239" s="231">
        <v>11</v>
      </c>
    </row>
    <row r="240" spans="1:20" hidden="1" outlineLevel="4">
      <c r="A240" s="229">
        <v>46</v>
      </c>
      <c r="B240" s="230" t="s">
        <v>58</v>
      </c>
      <c r="C240" s="230" t="s">
        <v>5</v>
      </c>
      <c r="D240" s="230" t="s">
        <v>227</v>
      </c>
      <c r="E240" s="64">
        <v>130</v>
      </c>
      <c r="F240" s="65">
        <f t="shared" si="21"/>
        <v>1.1665687321937322E-2</v>
      </c>
      <c r="G240" s="65">
        <f t="shared" si="16"/>
        <v>3.4846866096866101E-3</v>
      </c>
      <c r="H240" s="230">
        <f t="shared" si="17"/>
        <v>0</v>
      </c>
      <c r="I240" s="230">
        <f t="shared" si="18"/>
        <v>130</v>
      </c>
      <c r="J240" s="230">
        <f t="shared" si="19"/>
        <v>0</v>
      </c>
      <c r="K240" s="230">
        <f t="shared" si="20"/>
        <v>130</v>
      </c>
      <c r="L240" s="230">
        <f t="shared" si="22"/>
        <v>0</v>
      </c>
      <c r="M240" s="230">
        <v>3</v>
      </c>
      <c r="N240" s="230">
        <v>15</v>
      </c>
      <c r="O240" s="230">
        <v>62</v>
      </c>
      <c r="P240" s="230">
        <v>9</v>
      </c>
      <c r="Q240" s="230" t="s">
        <v>61</v>
      </c>
      <c r="R240" s="230">
        <v>131029</v>
      </c>
      <c r="S240" s="230">
        <v>39140</v>
      </c>
      <c r="T240" s="231">
        <v>11</v>
      </c>
    </row>
    <row r="241" spans="1:20" hidden="1" outlineLevel="4">
      <c r="A241" s="229">
        <v>46</v>
      </c>
      <c r="B241" s="230" t="s">
        <v>58</v>
      </c>
      <c r="C241" s="230" t="s">
        <v>5</v>
      </c>
      <c r="D241" s="230" t="s">
        <v>214</v>
      </c>
      <c r="E241" s="64">
        <v>91</v>
      </c>
      <c r="F241" s="65">
        <f t="shared" si="21"/>
        <v>6.4551536426536429E-3</v>
      </c>
      <c r="G241" s="65">
        <f t="shared" si="16"/>
        <v>2.8234381359381359E-3</v>
      </c>
      <c r="H241" s="230">
        <f t="shared" si="17"/>
        <v>0</v>
      </c>
      <c r="I241" s="230">
        <f t="shared" si="18"/>
        <v>91</v>
      </c>
      <c r="J241" s="230">
        <f t="shared" si="19"/>
        <v>0</v>
      </c>
      <c r="K241" s="230">
        <f t="shared" si="20"/>
        <v>91</v>
      </c>
      <c r="L241" s="230">
        <f t="shared" si="22"/>
        <v>0</v>
      </c>
      <c r="M241" s="230">
        <v>3</v>
      </c>
      <c r="N241" s="230">
        <v>15</v>
      </c>
      <c r="O241" s="230">
        <v>63</v>
      </c>
      <c r="P241" s="230">
        <v>8</v>
      </c>
      <c r="Q241" s="230" t="s">
        <v>42</v>
      </c>
      <c r="R241" s="230">
        <v>50753</v>
      </c>
      <c r="S241" s="230">
        <v>22199</v>
      </c>
      <c r="T241" s="231">
        <v>11</v>
      </c>
    </row>
    <row r="242" spans="1:20" hidden="1" outlineLevel="4">
      <c r="A242" s="229">
        <v>46</v>
      </c>
      <c r="B242" s="230" t="s">
        <v>58</v>
      </c>
      <c r="C242" s="230" t="s">
        <v>5</v>
      </c>
      <c r="D242" s="230" t="s">
        <v>228</v>
      </c>
      <c r="E242" s="64">
        <v>66</v>
      </c>
      <c r="F242" s="65">
        <f t="shared" si="21"/>
        <v>1.1975834736251403E-2</v>
      </c>
      <c r="G242" s="65">
        <f t="shared" si="16"/>
        <v>2.0968364197530864E-3</v>
      </c>
      <c r="H242" s="230">
        <f t="shared" si="17"/>
        <v>0</v>
      </c>
      <c r="I242" s="230">
        <f t="shared" si="18"/>
        <v>66</v>
      </c>
      <c r="J242" s="230">
        <f t="shared" si="19"/>
        <v>0</v>
      </c>
      <c r="K242" s="230">
        <f t="shared" si="20"/>
        <v>66</v>
      </c>
      <c r="L242" s="230">
        <f t="shared" si="22"/>
        <v>0</v>
      </c>
      <c r="M242" s="230">
        <v>3</v>
      </c>
      <c r="N242" s="230">
        <v>15</v>
      </c>
      <c r="O242" s="230">
        <v>64</v>
      </c>
      <c r="P242" s="230">
        <v>10</v>
      </c>
      <c r="Q242" s="230" t="s">
        <v>62</v>
      </c>
      <c r="R242" s="230">
        <v>68291</v>
      </c>
      <c r="S242" s="230">
        <v>11957</v>
      </c>
      <c r="T242" s="231">
        <v>11</v>
      </c>
    </row>
    <row r="243" spans="1:20" hidden="1" outlineLevel="4">
      <c r="A243" s="229">
        <v>46</v>
      </c>
      <c r="B243" s="230" t="s">
        <v>58</v>
      </c>
      <c r="C243" s="230" t="s">
        <v>5</v>
      </c>
      <c r="D243" s="230" t="s">
        <v>229</v>
      </c>
      <c r="E243" s="64">
        <v>3</v>
      </c>
      <c r="F243" s="65">
        <f t="shared" si="21"/>
        <v>1.0246913580246915E-2</v>
      </c>
      <c r="G243" s="65">
        <f t="shared" si="16"/>
        <v>4.7569444444444447E-3</v>
      </c>
      <c r="H243" s="230">
        <f t="shared" si="17"/>
        <v>0</v>
      </c>
      <c r="I243" s="230">
        <f t="shared" si="18"/>
        <v>3</v>
      </c>
      <c r="J243" s="230">
        <f t="shared" si="19"/>
        <v>0</v>
      </c>
      <c r="K243" s="230">
        <f t="shared" si="20"/>
        <v>3</v>
      </c>
      <c r="L243" s="230">
        <f t="shared" si="22"/>
        <v>0</v>
      </c>
      <c r="M243" s="230">
        <v>3</v>
      </c>
      <c r="N243" s="230">
        <v>15</v>
      </c>
      <c r="O243" s="230">
        <v>65</v>
      </c>
      <c r="P243" s="230">
        <v>10</v>
      </c>
      <c r="Q243" s="230" t="s">
        <v>62</v>
      </c>
      <c r="R243" s="230">
        <v>2656</v>
      </c>
      <c r="S243" s="230">
        <v>1233</v>
      </c>
      <c r="T243" s="231">
        <v>11</v>
      </c>
    </row>
    <row r="244" spans="1:20" hidden="1" outlineLevel="4">
      <c r="A244" s="229">
        <v>46</v>
      </c>
      <c r="B244" s="230" t="s">
        <v>58</v>
      </c>
      <c r="C244" s="230" t="s">
        <v>5</v>
      </c>
      <c r="D244" s="230" t="s">
        <v>230</v>
      </c>
      <c r="E244" s="64">
        <v>57</v>
      </c>
      <c r="F244" s="65">
        <f t="shared" si="21"/>
        <v>9.8089262508122155E-3</v>
      </c>
      <c r="G244" s="65">
        <f t="shared" si="16"/>
        <v>2.4155295646523718E-3</v>
      </c>
      <c r="H244" s="230">
        <f t="shared" si="17"/>
        <v>0</v>
      </c>
      <c r="I244" s="230">
        <f t="shared" si="18"/>
        <v>57</v>
      </c>
      <c r="J244" s="230">
        <f t="shared" si="19"/>
        <v>0</v>
      </c>
      <c r="K244" s="230">
        <f t="shared" si="20"/>
        <v>57</v>
      </c>
      <c r="L244" s="230">
        <f t="shared" si="22"/>
        <v>0</v>
      </c>
      <c r="M244" s="230">
        <v>3</v>
      </c>
      <c r="N244" s="230">
        <v>15</v>
      </c>
      <c r="O244" s="230">
        <v>66</v>
      </c>
      <c r="P244" s="230">
        <v>12</v>
      </c>
      <c r="Q244" s="230" t="s">
        <v>29</v>
      </c>
      <c r="R244" s="230">
        <v>48307</v>
      </c>
      <c r="S244" s="230">
        <v>11896</v>
      </c>
      <c r="T244" s="231">
        <v>11</v>
      </c>
    </row>
    <row r="245" spans="1:20" hidden="1" outlineLevel="4">
      <c r="A245" s="229">
        <v>46</v>
      </c>
      <c r="B245" s="230" t="s">
        <v>58</v>
      </c>
      <c r="C245" s="230" t="s">
        <v>5</v>
      </c>
      <c r="D245" s="230" t="s">
        <v>231</v>
      </c>
      <c r="E245" s="64">
        <v>122</v>
      </c>
      <c r="F245" s="65">
        <f t="shared" si="21"/>
        <v>8.0179872495446253E-3</v>
      </c>
      <c r="G245" s="65">
        <f t="shared" si="16"/>
        <v>1.6706227231329692E-2</v>
      </c>
      <c r="H245" s="230">
        <f t="shared" si="17"/>
        <v>0</v>
      </c>
      <c r="I245" s="230">
        <f t="shared" si="18"/>
        <v>122</v>
      </c>
      <c r="J245" s="230">
        <f t="shared" si="19"/>
        <v>0</v>
      </c>
      <c r="K245" s="230">
        <f t="shared" si="20"/>
        <v>122</v>
      </c>
      <c r="L245" s="230">
        <f t="shared" si="22"/>
        <v>0</v>
      </c>
      <c r="M245" s="230">
        <v>3</v>
      </c>
      <c r="N245" s="230">
        <v>15</v>
      </c>
      <c r="O245" s="230">
        <v>69</v>
      </c>
      <c r="P245" s="230">
        <v>6</v>
      </c>
      <c r="Q245" s="230" t="s">
        <v>43</v>
      </c>
      <c r="R245" s="230">
        <v>84516</v>
      </c>
      <c r="S245" s="230">
        <v>176097</v>
      </c>
      <c r="T245" s="231">
        <v>11</v>
      </c>
    </row>
    <row r="246" spans="1:20" hidden="1" outlineLevel="4">
      <c r="A246" s="229">
        <v>46</v>
      </c>
      <c r="B246" s="230" t="s">
        <v>58</v>
      </c>
      <c r="C246" s="230" t="s">
        <v>5</v>
      </c>
      <c r="D246" s="230" t="s">
        <v>232</v>
      </c>
      <c r="E246" s="64">
        <v>22</v>
      </c>
      <c r="F246" s="65">
        <f t="shared" si="21"/>
        <v>3.8474852693602693E-2</v>
      </c>
      <c r="G246" s="65">
        <f t="shared" si="16"/>
        <v>1.118476430976431E-3</v>
      </c>
      <c r="H246" s="230">
        <f t="shared" si="17"/>
        <v>0</v>
      </c>
      <c r="I246" s="230">
        <f t="shared" si="18"/>
        <v>22</v>
      </c>
      <c r="J246" s="230">
        <f t="shared" si="19"/>
        <v>0</v>
      </c>
      <c r="K246" s="230">
        <f t="shared" si="20"/>
        <v>22</v>
      </c>
      <c r="L246" s="230">
        <f t="shared" si="22"/>
        <v>0</v>
      </c>
      <c r="M246" s="230">
        <v>3</v>
      </c>
      <c r="N246" s="230">
        <v>15</v>
      </c>
      <c r="O246" s="230">
        <v>138</v>
      </c>
      <c r="P246" s="230">
        <v>12</v>
      </c>
      <c r="Q246" s="230" t="s">
        <v>29</v>
      </c>
      <c r="R246" s="230">
        <v>73133</v>
      </c>
      <c r="S246" s="230">
        <v>2126</v>
      </c>
      <c r="T246" s="231">
        <v>11</v>
      </c>
    </row>
    <row r="247" spans="1:20" hidden="1" outlineLevel="4">
      <c r="A247" s="229">
        <v>46</v>
      </c>
      <c r="B247" s="230" t="s">
        <v>58</v>
      </c>
      <c r="C247" s="230" t="s">
        <v>5</v>
      </c>
      <c r="D247" s="230" t="s">
        <v>233</v>
      </c>
      <c r="E247" s="64">
        <v>16</v>
      </c>
      <c r="F247" s="65">
        <f t="shared" si="21"/>
        <v>1.8666087962962964E-2</v>
      </c>
      <c r="G247" s="65">
        <f t="shared" si="16"/>
        <v>3.603877314814815E-3</v>
      </c>
      <c r="H247" s="230">
        <f t="shared" si="17"/>
        <v>0</v>
      </c>
      <c r="I247" s="230">
        <f t="shared" si="18"/>
        <v>16</v>
      </c>
      <c r="J247" s="230">
        <f t="shared" si="19"/>
        <v>0</v>
      </c>
      <c r="K247" s="230">
        <f t="shared" si="20"/>
        <v>16</v>
      </c>
      <c r="L247" s="230">
        <f t="shared" si="22"/>
        <v>0</v>
      </c>
      <c r="M247" s="230">
        <v>3</v>
      </c>
      <c r="N247" s="230">
        <v>15</v>
      </c>
      <c r="O247" s="230">
        <v>139</v>
      </c>
      <c r="P247" s="230">
        <v>12</v>
      </c>
      <c r="Q247" s="230" t="s">
        <v>29</v>
      </c>
      <c r="R247" s="230">
        <v>25804</v>
      </c>
      <c r="S247" s="230">
        <v>4982</v>
      </c>
      <c r="T247" s="231">
        <v>11</v>
      </c>
    </row>
    <row r="248" spans="1:20" hidden="1" outlineLevel="3">
      <c r="A248" s="229"/>
      <c r="B248" s="230"/>
      <c r="C248" s="208" t="s">
        <v>189</v>
      </c>
      <c r="D248" s="131"/>
      <c r="E248" s="132">
        <f>SUBTOTAL(9,E237:E247)</f>
        <v>1353</v>
      </c>
      <c r="F248" s="133"/>
      <c r="G248" s="133"/>
      <c r="H248" s="230">
        <f>SUBTOTAL(9,H237:H247)</f>
        <v>0</v>
      </c>
      <c r="I248" s="230">
        <f>SUBTOTAL(9,I237:I247)</f>
        <v>1353</v>
      </c>
      <c r="J248" s="230">
        <f>SUBTOTAL(9,J237:J247)</f>
        <v>0</v>
      </c>
      <c r="K248" s="230">
        <f>SUBTOTAL(9,K237:K247)</f>
        <v>1255</v>
      </c>
      <c r="L248" s="230">
        <f>SUBTOTAL(9,L237:L247)</f>
        <v>98</v>
      </c>
      <c r="M248" s="230"/>
      <c r="N248" s="230"/>
      <c r="O248" s="230"/>
      <c r="P248" s="230"/>
      <c r="Q248" s="230"/>
      <c r="R248" s="230"/>
      <c r="S248" s="230"/>
      <c r="T248" s="231"/>
    </row>
    <row r="249" spans="1:20" ht="15.6" outlineLevel="2" collapsed="1">
      <c r="A249" s="229"/>
      <c r="B249" s="111" t="s">
        <v>100</v>
      </c>
      <c r="C249" s="77"/>
      <c r="D249" s="77"/>
      <c r="E249" s="78">
        <f>SUBTOTAL(9,E224:E247)</f>
        <v>5109</v>
      </c>
      <c r="F249" s="79">
        <v>8.2821663658177655E-3</v>
      </c>
      <c r="G249" s="79">
        <v>3.4701199045982759E-3</v>
      </c>
      <c r="H249" s="230">
        <f>SUBTOTAL(9,H224:H247)</f>
        <v>3756</v>
      </c>
      <c r="I249" s="230">
        <f>SUBTOTAL(9,I224:I247)</f>
        <v>1353</v>
      </c>
      <c r="J249" s="230">
        <f>SUBTOTAL(9,J224:J247)</f>
        <v>0</v>
      </c>
      <c r="K249" s="230">
        <f>SUBTOTAL(9,K224:K247)</f>
        <v>2838</v>
      </c>
      <c r="L249" s="230">
        <f>SUBTOTAL(9,L224:L247)</f>
        <v>2271</v>
      </c>
      <c r="M249" s="230"/>
      <c r="N249" s="230"/>
      <c r="O249" s="230"/>
      <c r="P249" s="230"/>
      <c r="Q249" s="230"/>
      <c r="R249" s="230"/>
      <c r="S249" s="230"/>
      <c r="T249" s="231"/>
    </row>
    <row r="250" spans="1:20" hidden="1" outlineLevel="4">
      <c r="A250" s="229">
        <v>46</v>
      </c>
      <c r="B250" s="230" t="s">
        <v>63</v>
      </c>
      <c r="C250" s="230" t="s">
        <v>4</v>
      </c>
      <c r="D250" s="230" t="s">
        <v>16</v>
      </c>
      <c r="E250" s="64">
        <v>215</v>
      </c>
      <c r="F250" s="65">
        <f t="shared" si="21"/>
        <v>8.948966408268734E-3</v>
      </c>
      <c r="G250" s="65">
        <f t="shared" si="16"/>
        <v>5.7703488372093025E-3</v>
      </c>
      <c r="H250" s="230">
        <f t="shared" si="17"/>
        <v>215</v>
      </c>
      <c r="I250" s="230">
        <f t="shared" si="18"/>
        <v>0</v>
      </c>
      <c r="J250" s="230">
        <f t="shared" si="19"/>
        <v>0</v>
      </c>
      <c r="K250" s="230">
        <f t="shared" si="20"/>
        <v>0</v>
      </c>
      <c r="L250" s="230">
        <f t="shared" si="22"/>
        <v>215</v>
      </c>
      <c r="M250" s="230">
        <v>1</v>
      </c>
      <c r="N250" s="230">
        <v>19</v>
      </c>
      <c r="O250" s="230">
        <v>17</v>
      </c>
      <c r="P250" s="230">
        <v>3</v>
      </c>
      <c r="Q250" s="230" t="s">
        <v>17</v>
      </c>
      <c r="R250" s="230">
        <v>166236</v>
      </c>
      <c r="S250" s="230">
        <v>107190</v>
      </c>
      <c r="T250" s="231">
        <v>11</v>
      </c>
    </row>
    <row r="251" spans="1:20" hidden="1" outlineLevel="4">
      <c r="A251" s="229">
        <v>46</v>
      </c>
      <c r="B251" s="230" t="s">
        <v>63</v>
      </c>
      <c r="C251" s="230" t="s">
        <v>4</v>
      </c>
      <c r="D251" s="230" t="s">
        <v>19</v>
      </c>
      <c r="E251" s="64">
        <v>417</v>
      </c>
      <c r="F251" s="65">
        <f t="shared" si="21"/>
        <v>6.0272892796873617E-3</v>
      </c>
      <c r="G251" s="65">
        <f t="shared" si="16"/>
        <v>4.5617117417177363E-3</v>
      </c>
      <c r="H251" s="230">
        <f t="shared" si="17"/>
        <v>417</v>
      </c>
      <c r="I251" s="230">
        <f t="shared" si="18"/>
        <v>0</v>
      </c>
      <c r="J251" s="230">
        <f t="shared" si="19"/>
        <v>0</v>
      </c>
      <c r="K251" s="230">
        <f t="shared" si="20"/>
        <v>0</v>
      </c>
      <c r="L251" s="230">
        <f t="shared" si="22"/>
        <v>417</v>
      </c>
      <c r="M251" s="230">
        <v>1</v>
      </c>
      <c r="N251" s="230">
        <v>19</v>
      </c>
      <c r="O251" s="230">
        <v>18</v>
      </c>
      <c r="P251" s="230">
        <v>3</v>
      </c>
      <c r="Q251" s="230" t="s">
        <v>17</v>
      </c>
      <c r="R251" s="230">
        <v>217156</v>
      </c>
      <c r="S251" s="230">
        <v>164353</v>
      </c>
      <c r="T251" s="231">
        <v>11</v>
      </c>
    </row>
    <row r="252" spans="1:20" hidden="1" outlineLevel="4">
      <c r="A252" s="229">
        <v>46</v>
      </c>
      <c r="B252" s="230" t="s">
        <v>63</v>
      </c>
      <c r="C252" s="230" t="s">
        <v>4</v>
      </c>
      <c r="D252" s="230" t="s">
        <v>20</v>
      </c>
      <c r="E252" s="64">
        <v>961</v>
      </c>
      <c r="F252" s="65">
        <f t="shared" si="21"/>
        <v>1.0081428007091378E-2</v>
      </c>
      <c r="G252" s="65">
        <f t="shared" si="16"/>
        <v>7.9011181446795396E-3</v>
      </c>
      <c r="H252" s="230">
        <f t="shared" si="17"/>
        <v>961</v>
      </c>
      <c r="I252" s="230">
        <f t="shared" si="18"/>
        <v>0</v>
      </c>
      <c r="J252" s="230">
        <f t="shared" si="19"/>
        <v>0</v>
      </c>
      <c r="K252" s="230">
        <f t="shared" si="20"/>
        <v>0</v>
      </c>
      <c r="L252" s="230">
        <f t="shared" si="22"/>
        <v>961</v>
      </c>
      <c r="M252" s="230">
        <v>1</v>
      </c>
      <c r="N252" s="230">
        <v>19</v>
      </c>
      <c r="O252" s="230">
        <v>19</v>
      </c>
      <c r="P252" s="230">
        <v>3</v>
      </c>
      <c r="Q252" s="230" t="s">
        <v>17</v>
      </c>
      <c r="R252" s="230">
        <v>837065</v>
      </c>
      <c r="S252" s="230">
        <v>656033</v>
      </c>
      <c r="T252" s="231">
        <v>11</v>
      </c>
    </row>
    <row r="253" spans="1:20" hidden="1" outlineLevel="4">
      <c r="A253" s="229">
        <v>46</v>
      </c>
      <c r="B253" s="230" t="s">
        <v>63</v>
      </c>
      <c r="C253" s="230" t="s">
        <v>4</v>
      </c>
      <c r="D253" s="230" t="s">
        <v>21</v>
      </c>
      <c r="E253" s="64">
        <v>107</v>
      </c>
      <c r="F253" s="65">
        <f t="shared" si="21"/>
        <v>6.0012114918656977E-3</v>
      </c>
      <c r="G253" s="65">
        <f t="shared" si="16"/>
        <v>4.3005797853928694E-3</v>
      </c>
      <c r="H253" s="230">
        <f t="shared" si="17"/>
        <v>107</v>
      </c>
      <c r="I253" s="230">
        <f t="shared" si="18"/>
        <v>0</v>
      </c>
      <c r="J253" s="230">
        <f t="shared" si="19"/>
        <v>0</v>
      </c>
      <c r="K253" s="230">
        <f t="shared" si="20"/>
        <v>0</v>
      </c>
      <c r="L253" s="230">
        <f t="shared" si="22"/>
        <v>107</v>
      </c>
      <c r="M253" s="230">
        <v>1</v>
      </c>
      <c r="N253" s="230">
        <v>19</v>
      </c>
      <c r="O253" s="230">
        <v>20</v>
      </c>
      <c r="P253" s="230">
        <v>3</v>
      </c>
      <c r="Q253" s="230" t="s">
        <v>17</v>
      </c>
      <c r="R253" s="230">
        <v>55480</v>
      </c>
      <c r="S253" s="230">
        <v>39758</v>
      </c>
      <c r="T253" s="231">
        <v>11</v>
      </c>
    </row>
    <row r="254" spans="1:20" hidden="1" outlineLevel="4">
      <c r="A254" s="229">
        <v>46</v>
      </c>
      <c r="B254" s="230" t="s">
        <v>63</v>
      </c>
      <c r="C254" s="230" t="s">
        <v>4</v>
      </c>
      <c r="D254" s="230" t="s">
        <v>22</v>
      </c>
      <c r="E254" s="64">
        <v>31</v>
      </c>
      <c r="F254" s="65">
        <f t="shared" si="21"/>
        <v>9.30331541218638E-3</v>
      </c>
      <c r="G254" s="65">
        <f t="shared" si="16"/>
        <v>4.4392174432497013E-3</v>
      </c>
      <c r="H254" s="230">
        <f t="shared" si="17"/>
        <v>31</v>
      </c>
      <c r="I254" s="230">
        <f t="shared" si="18"/>
        <v>0</v>
      </c>
      <c r="J254" s="230">
        <f t="shared" si="19"/>
        <v>0</v>
      </c>
      <c r="K254" s="230">
        <f t="shared" si="20"/>
        <v>0</v>
      </c>
      <c r="L254" s="230">
        <f t="shared" si="22"/>
        <v>31</v>
      </c>
      <c r="M254" s="230">
        <v>1</v>
      </c>
      <c r="N254" s="230">
        <v>19</v>
      </c>
      <c r="O254" s="230">
        <v>21</v>
      </c>
      <c r="P254" s="230">
        <v>3</v>
      </c>
      <c r="Q254" s="230" t="s">
        <v>17</v>
      </c>
      <c r="R254" s="230">
        <v>24918</v>
      </c>
      <c r="S254" s="230">
        <v>11890</v>
      </c>
      <c r="T254" s="231">
        <v>11</v>
      </c>
    </row>
    <row r="255" spans="1:20" hidden="1" outlineLevel="4">
      <c r="A255" s="229">
        <v>46</v>
      </c>
      <c r="B255" s="230" t="s">
        <v>63</v>
      </c>
      <c r="C255" s="230" t="s">
        <v>4</v>
      </c>
      <c r="D255" s="230" t="s">
        <v>64</v>
      </c>
      <c r="E255" s="64">
        <v>108</v>
      </c>
      <c r="F255" s="65">
        <f t="shared" si="21"/>
        <v>1.193715706447188E-2</v>
      </c>
      <c r="G255" s="65">
        <f t="shared" ref="G255:G272" si="23">S255/E255/86400</f>
        <v>9.028420781893004E-3</v>
      </c>
      <c r="H255" s="230">
        <f t="shared" ref="H255:H272" si="24">IF(C255="ATENCIÓN CIUDADANÍA",E255,0)</f>
        <v>108</v>
      </c>
      <c r="I255" s="230">
        <f t="shared" ref="I255:I272" si="25">IF(C255="OTROS TEMAS GENERALITAT",E255,0)</f>
        <v>0</v>
      </c>
      <c r="J255" s="230">
        <f t="shared" ref="J255:J272" si="26">IF(C255="TEMAS MUNICIPALES",E255,0)</f>
        <v>0</v>
      </c>
      <c r="K255" s="230">
        <f t="shared" ref="K255:K272" si="27">IF(M255=3,E255,0)</f>
        <v>0</v>
      </c>
      <c r="L255" s="230">
        <f t="shared" si="22"/>
        <v>108</v>
      </c>
      <c r="M255" s="230">
        <v>1</v>
      </c>
      <c r="N255" s="230">
        <v>19</v>
      </c>
      <c r="O255" s="230">
        <v>91</v>
      </c>
      <c r="P255" s="230">
        <v>3</v>
      </c>
      <c r="Q255" s="230" t="s">
        <v>17</v>
      </c>
      <c r="R255" s="230">
        <v>111388</v>
      </c>
      <c r="S255" s="230">
        <v>84246</v>
      </c>
      <c r="T255" s="231">
        <v>11</v>
      </c>
    </row>
    <row r="256" spans="1:20" hidden="1" outlineLevel="4">
      <c r="A256" s="229">
        <v>46</v>
      </c>
      <c r="B256" s="230" t="s">
        <v>63</v>
      </c>
      <c r="C256" s="230" t="s">
        <v>4</v>
      </c>
      <c r="D256" s="230" t="s">
        <v>178</v>
      </c>
      <c r="E256" s="64">
        <v>3</v>
      </c>
      <c r="F256" s="65">
        <f t="shared" si="21"/>
        <v>1.1836419753086419E-2</v>
      </c>
      <c r="G256" s="65">
        <f t="shared" si="23"/>
        <v>4.4868827160493832E-3</v>
      </c>
      <c r="H256" s="230">
        <f t="shared" si="24"/>
        <v>3</v>
      </c>
      <c r="I256" s="230">
        <f t="shared" si="25"/>
        <v>0</v>
      </c>
      <c r="J256" s="230">
        <f t="shared" si="26"/>
        <v>0</v>
      </c>
      <c r="K256" s="230">
        <f t="shared" si="27"/>
        <v>3</v>
      </c>
      <c r="L256" s="230">
        <f t="shared" si="22"/>
        <v>0</v>
      </c>
      <c r="M256" s="230">
        <v>3</v>
      </c>
      <c r="N256" s="230">
        <v>19</v>
      </c>
      <c r="O256" s="230">
        <v>94</v>
      </c>
      <c r="P256" s="230">
        <v>3</v>
      </c>
      <c r="Q256" s="230" t="s">
        <v>17</v>
      </c>
      <c r="R256" s="230">
        <v>3068</v>
      </c>
      <c r="S256" s="230">
        <v>1163</v>
      </c>
      <c r="T256" s="231">
        <v>11</v>
      </c>
    </row>
    <row r="257" spans="1:20" hidden="1" outlineLevel="4">
      <c r="A257" s="229">
        <v>46</v>
      </c>
      <c r="B257" s="230" t="s">
        <v>63</v>
      </c>
      <c r="C257" s="230" t="s">
        <v>4</v>
      </c>
      <c r="D257" s="230" t="s">
        <v>193</v>
      </c>
      <c r="E257" s="64">
        <v>165</v>
      </c>
      <c r="F257" s="65">
        <f t="shared" si="21"/>
        <v>6.8412598204264877E-3</v>
      </c>
      <c r="G257" s="65">
        <f t="shared" si="23"/>
        <v>2.1989337822671158E-3</v>
      </c>
      <c r="H257" s="230">
        <f t="shared" si="24"/>
        <v>165</v>
      </c>
      <c r="I257" s="230">
        <f t="shared" si="25"/>
        <v>0</v>
      </c>
      <c r="J257" s="230">
        <f t="shared" si="26"/>
        <v>0</v>
      </c>
      <c r="K257" s="230">
        <f t="shared" si="27"/>
        <v>165</v>
      </c>
      <c r="L257" s="230">
        <f t="shared" si="22"/>
        <v>0</v>
      </c>
      <c r="M257" s="230">
        <v>3</v>
      </c>
      <c r="N257" s="230">
        <v>19</v>
      </c>
      <c r="O257" s="230">
        <v>162</v>
      </c>
      <c r="P257" s="230">
        <v>3</v>
      </c>
      <c r="Q257" s="230" t="s">
        <v>17</v>
      </c>
      <c r="R257" s="230">
        <v>97529</v>
      </c>
      <c r="S257" s="230">
        <v>31348</v>
      </c>
      <c r="T257" s="231">
        <v>11</v>
      </c>
    </row>
    <row r="258" spans="1:20" hidden="1" outlineLevel="4">
      <c r="A258" s="229">
        <v>46</v>
      </c>
      <c r="B258" s="230" t="s">
        <v>63</v>
      </c>
      <c r="C258" s="230" t="s">
        <v>4</v>
      </c>
      <c r="D258" s="230" t="s">
        <v>234</v>
      </c>
      <c r="E258" s="64">
        <v>36</v>
      </c>
      <c r="F258" s="65">
        <f t="shared" si="21"/>
        <v>1.1653163580246914E-2</v>
      </c>
      <c r="G258" s="65">
        <f t="shared" si="23"/>
        <v>1.1966306584362139E-3</v>
      </c>
      <c r="H258" s="230">
        <f t="shared" si="24"/>
        <v>36</v>
      </c>
      <c r="I258" s="230">
        <f t="shared" si="25"/>
        <v>0</v>
      </c>
      <c r="J258" s="230">
        <f t="shared" si="26"/>
        <v>0</v>
      </c>
      <c r="K258" s="230">
        <f t="shared" si="27"/>
        <v>36</v>
      </c>
      <c r="L258" s="230">
        <f t="shared" si="22"/>
        <v>0</v>
      </c>
      <c r="M258" s="230">
        <v>3</v>
      </c>
      <c r="N258" s="230">
        <v>19</v>
      </c>
      <c r="O258" s="230">
        <v>164</v>
      </c>
      <c r="P258" s="230">
        <v>3</v>
      </c>
      <c r="Q258" s="230" t="s">
        <v>17</v>
      </c>
      <c r="R258" s="230">
        <v>36246</v>
      </c>
      <c r="S258" s="230">
        <v>3722</v>
      </c>
      <c r="T258" s="231">
        <v>11</v>
      </c>
    </row>
    <row r="259" spans="1:20" hidden="1" outlineLevel="4">
      <c r="A259" s="229">
        <v>46</v>
      </c>
      <c r="B259" s="230" t="s">
        <v>63</v>
      </c>
      <c r="C259" s="230" t="s">
        <v>4</v>
      </c>
      <c r="D259" s="230" t="s">
        <v>235</v>
      </c>
      <c r="E259" s="64">
        <v>178</v>
      </c>
      <c r="F259" s="65">
        <f t="shared" si="21"/>
        <v>1.0898876404494382E-2</v>
      </c>
      <c r="G259" s="65">
        <f t="shared" si="23"/>
        <v>1.0267764253017063E-3</v>
      </c>
      <c r="H259" s="230">
        <f t="shared" si="24"/>
        <v>178</v>
      </c>
      <c r="I259" s="230">
        <f t="shared" si="25"/>
        <v>0</v>
      </c>
      <c r="J259" s="230">
        <f t="shared" si="26"/>
        <v>0</v>
      </c>
      <c r="K259" s="230">
        <f t="shared" si="27"/>
        <v>178</v>
      </c>
      <c r="L259" s="230">
        <f t="shared" si="22"/>
        <v>0</v>
      </c>
      <c r="M259" s="230">
        <v>3</v>
      </c>
      <c r="N259" s="230">
        <v>19</v>
      </c>
      <c r="O259" s="230">
        <v>165</v>
      </c>
      <c r="P259" s="230">
        <v>3</v>
      </c>
      <c r="Q259" s="230" t="s">
        <v>17</v>
      </c>
      <c r="R259" s="230">
        <v>167616</v>
      </c>
      <c r="S259" s="230">
        <v>15791</v>
      </c>
      <c r="T259" s="231">
        <v>11</v>
      </c>
    </row>
    <row r="260" spans="1:20" hidden="1" outlineLevel="4">
      <c r="A260" s="229">
        <v>46</v>
      </c>
      <c r="B260" s="230" t="s">
        <v>63</v>
      </c>
      <c r="C260" s="230" t="s">
        <v>4</v>
      </c>
      <c r="D260" s="230" t="s">
        <v>194</v>
      </c>
      <c r="E260" s="64">
        <v>22</v>
      </c>
      <c r="F260" s="65">
        <f t="shared" si="21"/>
        <v>9.000420875420875E-3</v>
      </c>
      <c r="G260" s="65">
        <f t="shared" si="23"/>
        <v>1.903409090909091E-3</v>
      </c>
      <c r="H260" s="230">
        <f t="shared" si="24"/>
        <v>22</v>
      </c>
      <c r="I260" s="230">
        <f t="shared" si="25"/>
        <v>0</v>
      </c>
      <c r="J260" s="230">
        <f t="shared" si="26"/>
        <v>0</v>
      </c>
      <c r="K260" s="230">
        <f t="shared" si="27"/>
        <v>22</v>
      </c>
      <c r="L260" s="230">
        <f t="shared" si="22"/>
        <v>0</v>
      </c>
      <c r="M260" s="230">
        <v>3</v>
      </c>
      <c r="N260" s="230">
        <v>19</v>
      </c>
      <c r="O260" s="230">
        <v>207</v>
      </c>
      <c r="P260" s="230">
        <v>3</v>
      </c>
      <c r="Q260" s="230" t="s">
        <v>17</v>
      </c>
      <c r="R260" s="230">
        <v>17108</v>
      </c>
      <c r="S260" s="230">
        <v>3618</v>
      </c>
      <c r="T260" s="231">
        <v>11</v>
      </c>
    </row>
    <row r="261" spans="1:20" hidden="1" outlineLevel="4">
      <c r="A261" s="229">
        <v>46</v>
      </c>
      <c r="B261" s="230" t="s">
        <v>63</v>
      </c>
      <c r="C261" s="230" t="s">
        <v>4</v>
      </c>
      <c r="D261" s="230" t="s">
        <v>195</v>
      </c>
      <c r="E261" s="64">
        <v>21</v>
      </c>
      <c r="F261" s="65">
        <f t="shared" si="21"/>
        <v>1.2260251322751322E-2</v>
      </c>
      <c r="G261" s="65">
        <f t="shared" si="23"/>
        <v>5.5114638447971777E-7</v>
      </c>
      <c r="H261" s="230">
        <f t="shared" si="24"/>
        <v>21</v>
      </c>
      <c r="I261" s="230">
        <f t="shared" si="25"/>
        <v>0</v>
      </c>
      <c r="J261" s="230">
        <f t="shared" si="26"/>
        <v>0</v>
      </c>
      <c r="K261" s="230">
        <f t="shared" si="27"/>
        <v>0</v>
      </c>
      <c r="L261" s="230">
        <f t="shared" si="22"/>
        <v>21</v>
      </c>
      <c r="M261" s="230">
        <v>8</v>
      </c>
      <c r="N261" s="230">
        <v>19</v>
      </c>
      <c r="O261" s="230">
        <v>217</v>
      </c>
      <c r="P261" s="230">
        <v>3</v>
      </c>
      <c r="Q261" s="230" t="s">
        <v>17</v>
      </c>
      <c r="R261" s="230">
        <v>22245</v>
      </c>
      <c r="S261" s="230">
        <v>1</v>
      </c>
      <c r="T261" s="231">
        <v>11</v>
      </c>
    </row>
    <row r="262" spans="1:20" hidden="1" outlineLevel="4">
      <c r="A262" s="229">
        <v>46</v>
      </c>
      <c r="B262" s="230" t="s">
        <v>63</v>
      </c>
      <c r="C262" s="230" t="s">
        <v>4</v>
      </c>
      <c r="D262" s="230" t="s">
        <v>179</v>
      </c>
      <c r="E262" s="64">
        <v>1</v>
      </c>
      <c r="F262" s="65">
        <f t="shared" si="21"/>
        <v>1.7453703703703704E-2</v>
      </c>
      <c r="G262" s="65">
        <f t="shared" si="23"/>
        <v>7.6273148148148151E-3</v>
      </c>
      <c r="H262" s="230">
        <f t="shared" si="24"/>
        <v>1</v>
      </c>
      <c r="I262" s="230">
        <f t="shared" si="25"/>
        <v>0</v>
      </c>
      <c r="J262" s="230">
        <f t="shared" si="26"/>
        <v>0</v>
      </c>
      <c r="K262" s="230">
        <f t="shared" si="27"/>
        <v>1</v>
      </c>
      <c r="L262" s="230">
        <f t="shared" si="22"/>
        <v>0</v>
      </c>
      <c r="M262" s="230">
        <v>3</v>
      </c>
      <c r="N262" s="230">
        <v>19</v>
      </c>
      <c r="O262" s="230">
        <v>224</v>
      </c>
      <c r="P262" s="230">
        <v>3</v>
      </c>
      <c r="Q262" s="230" t="s">
        <v>17</v>
      </c>
      <c r="R262" s="230">
        <v>1508</v>
      </c>
      <c r="S262" s="230">
        <v>659</v>
      </c>
      <c r="T262" s="231">
        <v>11</v>
      </c>
    </row>
    <row r="263" spans="1:20" hidden="1" outlineLevel="3">
      <c r="A263" s="229"/>
      <c r="B263" s="230"/>
      <c r="C263" s="207" t="s">
        <v>188</v>
      </c>
      <c r="D263" s="127"/>
      <c r="E263" s="128">
        <f>SUBTOTAL(9,E250:E262)</f>
        <v>2265</v>
      </c>
      <c r="F263" s="129"/>
      <c r="G263" s="129"/>
      <c r="H263" s="230">
        <f>SUBTOTAL(9,H250:H262)</f>
        <v>2265</v>
      </c>
      <c r="I263" s="230">
        <f>SUBTOTAL(9,I250:I262)</f>
        <v>0</v>
      </c>
      <c r="J263" s="230">
        <f>SUBTOTAL(9,J250:J262)</f>
        <v>0</v>
      </c>
      <c r="K263" s="230">
        <f>SUBTOTAL(9,K250:K262)</f>
        <v>405</v>
      </c>
      <c r="L263" s="230">
        <f>SUBTOTAL(9,L250:L262)</f>
        <v>1860</v>
      </c>
      <c r="M263" s="230"/>
      <c r="N263" s="230"/>
      <c r="O263" s="230"/>
      <c r="P263" s="230"/>
      <c r="Q263" s="230"/>
      <c r="R263" s="230"/>
      <c r="S263" s="230"/>
      <c r="T263" s="231"/>
    </row>
    <row r="264" spans="1:20" hidden="1" outlineLevel="4">
      <c r="A264" s="229">
        <v>46</v>
      </c>
      <c r="B264" s="230" t="s">
        <v>63</v>
      </c>
      <c r="C264" s="230" t="s">
        <v>5</v>
      </c>
      <c r="D264" s="230" t="s">
        <v>236</v>
      </c>
      <c r="E264" s="64">
        <v>88</v>
      </c>
      <c r="F264" s="65">
        <f t="shared" ref="F264:F272" si="28">R264/E264/86400</f>
        <v>1.6304976851851852E-2</v>
      </c>
      <c r="G264" s="65">
        <f t="shared" si="23"/>
        <v>1.4799031986531986E-3</v>
      </c>
      <c r="H264" s="230">
        <f t="shared" si="24"/>
        <v>0</v>
      </c>
      <c r="I264" s="230">
        <f t="shared" si="25"/>
        <v>88</v>
      </c>
      <c r="J264" s="230">
        <f t="shared" si="26"/>
        <v>0</v>
      </c>
      <c r="K264" s="230">
        <f t="shared" si="27"/>
        <v>88</v>
      </c>
      <c r="L264" s="230">
        <f t="shared" ref="L264:L272" si="29">IF(M264&lt;&gt;3,E264,0)</f>
        <v>0</v>
      </c>
      <c r="M264" s="230">
        <v>3</v>
      </c>
      <c r="N264" s="230">
        <v>19</v>
      </c>
      <c r="O264" s="230">
        <v>166</v>
      </c>
      <c r="P264" s="230">
        <v>7</v>
      </c>
      <c r="Q264" s="230" t="s">
        <v>65</v>
      </c>
      <c r="R264" s="230">
        <v>123970</v>
      </c>
      <c r="S264" s="230">
        <v>11252</v>
      </c>
      <c r="T264" s="231">
        <v>11</v>
      </c>
    </row>
    <row r="265" spans="1:20" hidden="1" outlineLevel="3">
      <c r="A265" s="229"/>
      <c r="B265" s="230"/>
      <c r="C265" s="208" t="s">
        <v>189</v>
      </c>
      <c r="D265" s="131"/>
      <c r="E265" s="132">
        <f>SUBTOTAL(9,E264:E264)</f>
        <v>88</v>
      </c>
      <c r="F265" s="133"/>
      <c r="G265" s="133"/>
      <c r="H265" s="230">
        <f>SUBTOTAL(9,H264:H264)</f>
        <v>0</v>
      </c>
      <c r="I265" s="230">
        <f>SUBTOTAL(9,I264:I264)</f>
        <v>88</v>
      </c>
      <c r="J265" s="230">
        <f>SUBTOTAL(9,J264:J264)</f>
        <v>0</v>
      </c>
      <c r="K265" s="230">
        <f>SUBTOTAL(9,K264:K264)</f>
        <v>88</v>
      </c>
      <c r="L265" s="230">
        <f>SUBTOTAL(9,L264:L264)</f>
        <v>0</v>
      </c>
      <c r="M265" s="230"/>
      <c r="N265" s="230"/>
      <c r="O265" s="230"/>
      <c r="P265" s="230"/>
      <c r="Q265" s="230"/>
      <c r="R265" s="230"/>
      <c r="S265" s="230"/>
      <c r="T265" s="231"/>
    </row>
    <row r="266" spans="1:20" ht="15.6" outlineLevel="2" collapsed="1">
      <c r="A266" s="229"/>
      <c r="B266" s="111" t="s">
        <v>101</v>
      </c>
      <c r="C266" s="77"/>
      <c r="D266" s="77"/>
      <c r="E266" s="78">
        <f>SUBTOTAL(9,E250:E264)</f>
        <v>2353</v>
      </c>
      <c r="F266" s="79">
        <v>9.254994608931073E-3</v>
      </c>
      <c r="G266" s="79">
        <v>5.5633470274354252E-3</v>
      </c>
      <c r="H266" s="230">
        <f>SUBTOTAL(9,H250:H264)</f>
        <v>2265</v>
      </c>
      <c r="I266" s="230">
        <f>SUBTOTAL(9,I250:I264)</f>
        <v>88</v>
      </c>
      <c r="J266" s="230">
        <f>SUBTOTAL(9,J250:J264)</f>
        <v>0</v>
      </c>
      <c r="K266" s="230">
        <f>SUBTOTAL(9,K250:K264)</f>
        <v>493</v>
      </c>
      <c r="L266" s="230">
        <f>SUBTOTAL(9,L250:L264)</f>
        <v>1860</v>
      </c>
      <c r="M266" s="230"/>
      <c r="N266" s="230"/>
      <c r="O266" s="230"/>
      <c r="P266" s="230"/>
      <c r="Q266" s="230"/>
      <c r="R266" s="230"/>
      <c r="S266" s="230"/>
      <c r="T266" s="231"/>
    </row>
    <row r="267" spans="1:20" hidden="1" outlineLevel="4">
      <c r="A267" s="229">
        <v>46</v>
      </c>
      <c r="B267" s="230" t="s">
        <v>66</v>
      </c>
      <c r="C267" s="230" t="s">
        <v>4</v>
      </c>
      <c r="D267" s="230" t="s">
        <v>16</v>
      </c>
      <c r="E267" s="64">
        <v>408</v>
      </c>
      <c r="F267" s="65">
        <f t="shared" si="28"/>
        <v>9.1838575708061004E-3</v>
      </c>
      <c r="G267" s="65">
        <f t="shared" si="23"/>
        <v>5.6740763435003628E-3</v>
      </c>
      <c r="H267" s="230">
        <f t="shared" si="24"/>
        <v>408</v>
      </c>
      <c r="I267" s="230">
        <f t="shared" si="25"/>
        <v>0</v>
      </c>
      <c r="J267" s="230">
        <f t="shared" si="26"/>
        <v>0</v>
      </c>
      <c r="K267" s="230">
        <f t="shared" si="27"/>
        <v>0</v>
      </c>
      <c r="L267" s="230">
        <f t="shared" si="29"/>
        <v>408</v>
      </c>
      <c r="M267" s="230">
        <v>1</v>
      </c>
      <c r="N267" s="230">
        <v>32</v>
      </c>
      <c r="O267" s="230">
        <v>17</v>
      </c>
      <c r="P267" s="230">
        <v>3</v>
      </c>
      <c r="Q267" s="230" t="s">
        <v>17</v>
      </c>
      <c r="R267" s="230">
        <v>323742</v>
      </c>
      <c r="S267" s="230">
        <v>200018</v>
      </c>
      <c r="T267" s="231">
        <v>11</v>
      </c>
    </row>
    <row r="268" spans="1:20" hidden="1" outlineLevel="4">
      <c r="A268" s="229">
        <v>46</v>
      </c>
      <c r="B268" s="230" t="s">
        <v>66</v>
      </c>
      <c r="C268" s="230" t="s">
        <v>4</v>
      </c>
      <c r="D268" s="230" t="s">
        <v>19</v>
      </c>
      <c r="E268" s="64">
        <v>131</v>
      </c>
      <c r="F268" s="65">
        <f t="shared" si="28"/>
        <v>6.4318278201865985E-3</v>
      </c>
      <c r="G268" s="65">
        <f t="shared" si="23"/>
        <v>6.4796260955612096E-3</v>
      </c>
      <c r="H268" s="230">
        <f t="shared" si="24"/>
        <v>131</v>
      </c>
      <c r="I268" s="230">
        <f t="shared" si="25"/>
        <v>0</v>
      </c>
      <c r="J268" s="230">
        <f t="shared" si="26"/>
        <v>0</v>
      </c>
      <c r="K268" s="230">
        <f t="shared" si="27"/>
        <v>0</v>
      </c>
      <c r="L268" s="230">
        <f t="shared" si="29"/>
        <v>131</v>
      </c>
      <c r="M268" s="230">
        <v>1</v>
      </c>
      <c r="N268" s="230">
        <v>32</v>
      </c>
      <c r="O268" s="230">
        <v>18</v>
      </c>
      <c r="P268" s="230">
        <v>3</v>
      </c>
      <c r="Q268" s="230" t="s">
        <v>17</v>
      </c>
      <c r="R268" s="230">
        <v>72798</v>
      </c>
      <c r="S268" s="230">
        <v>73339</v>
      </c>
      <c r="T268" s="231">
        <v>11</v>
      </c>
    </row>
    <row r="269" spans="1:20" hidden="1" outlineLevel="4">
      <c r="A269" s="229">
        <v>46</v>
      </c>
      <c r="B269" s="230" t="s">
        <v>66</v>
      </c>
      <c r="C269" s="230" t="s">
        <v>4</v>
      </c>
      <c r="D269" s="230" t="s">
        <v>21</v>
      </c>
      <c r="E269" s="64">
        <v>60</v>
      </c>
      <c r="F269" s="65">
        <f t="shared" si="28"/>
        <v>8.3350694444444436E-3</v>
      </c>
      <c r="G269" s="65">
        <f t="shared" si="23"/>
        <v>6.218557098765432E-3</v>
      </c>
      <c r="H269" s="230">
        <f t="shared" si="24"/>
        <v>60</v>
      </c>
      <c r="I269" s="230">
        <f t="shared" si="25"/>
        <v>0</v>
      </c>
      <c r="J269" s="230">
        <f t="shared" si="26"/>
        <v>0</v>
      </c>
      <c r="K269" s="230">
        <f t="shared" si="27"/>
        <v>0</v>
      </c>
      <c r="L269" s="230">
        <f t="shared" si="29"/>
        <v>60</v>
      </c>
      <c r="M269" s="230">
        <v>1</v>
      </c>
      <c r="N269" s="230">
        <v>32</v>
      </c>
      <c r="O269" s="230">
        <v>20</v>
      </c>
      <c r="P269" s="230">
        <v>3</v>
      </c>
      <c r="Q269" s="230" t="s">
        <v>17</v>
      </c>
      <c r="R269" s="230">
        <v>43209</v>
      </c>
      <c r="S269" s="230">
        <v>32237</v>
      </c>
      <c r="T269" s="231">
        <v>11</v>
      </c>
    </row>
    <row r="270" spans="1:20" hidden="1" outlineLevel="4">
      <c r="A270" s="229">
        <v>46</v>
      </c>
      <c r="B270" s="230" t="s">
        <v>66</v>
      </c>
      <c r="C270" s="230" t="s">
        <v>4</v>
      </c>
      <c r="D270" s="230" t="s">
        <v>193</v>
      </c>
      <c r="E270" s="64">
        <v>320</v>
      </c>
      <c r="F270" s="65">
        <f t="shared" si="28"/>
        <v>8.7792607060185185E-3</v>
      </c>
      <c r="G270" s="65">
        <f t="shared" si="23"/>
        <v>2.3209997106481482E-3</v>
      </c>
      <c r="H270" s="230">
        <f t="shared" si="24"/>
        <v>320</v>
      </c>
      <c r="I270" s="230">
        <f t="shared" si="25"/>
        <v>0</v>
      </c>
      <c r="J270" s="230">
        <f t="shared" si="26"/>
        <v>0</v>
      </c>
      <c r="K270" s="230">
        <f t="shared" si="27"/>
        <v>320</v>
      </c>
      <c r="L270" s="230">
        <f t="shared" si="29"/>
        <v>0</v>
      </c>
      <c r="M270" s="230">
        <v>3</v>
      </c>
      <c r="N270" s="230">
        <v>32</v>
      </c>
      <c r="O270" s="230">
        <v>162</v>
      </c>
      <c r="P270" s="230">
        <v>3</v>
      </c>
      <c r="Q270" s="230" t="s">
        <v>17</v>
      </c>
      <c r="R270" s="230">
        <v>242729</v>
      </c>
      <c r="S270" s="230">
        <v>64171</v>
      </c>
      <c r="T270" s="231">
        <v>11</v>
      </c>
    </row>
    <row r="271" spans="1:20" hidden="1" outlineLevel="4">
      <c r="A271" s="229">
        <v>46</v>
      </c>
      <c r="B271" s="230" t="s">
        <v>66</v>
      </c>
      <c r="C271" s="230" t="s">
        <v>4</v>
      </c>
      <c r="D271" s="230" t="s">
        <v>195</v>
      </c>
      <c r="E271" s="64">
        <v>8</v>
      </c>
      <c r="F271" s="65">
        <f t="shared" si="28"/>
        <v>3.3796296296296296E-3</v>
      </c>
      <c r="G271" s="65">
        <f t="shared" si="23"/>
        <v>0</v>
      </c>
      <c r="H271" s="230">
        <f t="shared" si="24"/>
        <v>8</v>
      </c>
      <c r="I271" s="230">
        <f t="shared" si="25"/>
        <v>0</v>
      </c>
      <c r="J271" s="230">
        <f t="shared" si="26"/>
        <v>0</v>
      </c>
      <c r="K271" s="230">
        <f t="shared" si="27"/>
        <v>0</v>
      </c>
      <c r="L271" s="230">
        <f t="shared" si="29"/>
        <v>8</v>
      </c>
      <c r="M271" s="230">
        <v>8</v>
      </c>
      <c r="N271" s="230">
        <v>32</v>
      </c>
      <c r="O271" s="230">
        <v>217</v>
      </c>
      <c r="P271" s="230">
        <v>3</v>
      </c>
      <c r="Q271" s="230" t="s">
        <v>17</v>
      </c>
      <c r="R271" s="230">
        <v>2336</v>
      </c>
      <c r="S271" s="230">
        <v>0</v>
      </c>
      <c r="T271" s="231">
        <v>11</v>
      </c>
    </row>
    <row r="272" spans="1:20" hidden="1" outlineLevel="4">
      <c r="A272" s="232">
        <v>46</v>
      </c>
      <c r="B272" s="233" t="s">
        <v>66</v>
      </c>
      <c r="C272" s="233" t="s">
        <v>4</v>
      </c>
      <c r="D272" s="233" t="s">
        <v>179</v>
      </c>
      <c r="E272" s="94">
        <v>3</v>
      </c>
      <c r="F272" s="65">
        <f t="shared" si="28"/>
        <v>9.9421296296296289E-3</v>
      </c>
      <c r="G272" s="65">
        <f t="shared" si="23"/>
        <v>4.5563271604938272E-3</v>
      </c>
      <c r="H272" s="230">
        <f t="shared" si="24"/>
        <v>3</v>
      </c>
      <c r="I272" s="230">
        <f t="shared" si="25"/>
        <v>0</v>
      </c>
      <c r="J272" s="230">
        <f t="shared" si="26"/>
        <v>0</v>
      </c>
      <c r="K272" s="230">
        <f t="shared" si="27"/>
        <v>3</v>
      </c>
      <c r="L272" s="230">
        <f t="shared" si="29"/>
        <v>0</v>
      </c>
      <c r="M272" s="233">
        <v>3</v>
      </c>
      <c r="N272" s="233">
        <v>32</v>
      </c>
      <c r="O272" s="233">
        <v>224</v>
      </c>
      <c r="P272" s="233">
        <v>3</v>
      </c>
      <c r="Q272" s="233" t="s">
        <v>17</v>
      </c>
      <c r="R272" s="233">
        <v>2577</v>
      </c>
      <c r="S272" s="233">
        <v>1181</v>
      </c>
      <c r="T272" s="234">
        <v>11</v>
      </c>
    </row>
    <row r="273" spans="1:20" hidden="1" outlineLevel="3">
      <c r="A273" s="235"/>
      <c r="B273" s="235"/>
      <c r="C273" s="207" t="s">
        <v>188</v>
      </c>
      <c r="D273" s="127"/>
      <c r="E273" s="128">
        <f>SUBTOTAL(9,E267:E272)</f>
        <v>930</v>
      </c>
      <c r="F273" s="129"/>
      <c r="G273" s="129"/>
      <c r="H273" s="235">
        <f>SUBTOTAL(9,H267:H272)</f>
        <v>930</v>
      </c>
      <c r="I273" s="235">
        <f>SUBTOTAL(9,I267:I272)</f>
        <v>0</v>
      </c>
      <c r="J273" s="235">
        <f>SUBTOTAL(9,J267:J272)</f>
        <v>0</v>
      </c>
      <c r="K273" s="235">
        <f>SUBTOTAL(9,K267:K272)</f>
        <v>323</v>
      </c>
      <c r="L273" s="235">
        <f>SUBTOTAL(9,L267:L272)</f>
        <v>607</v>
      </c>
      <c r="M273" s="235"/>
      <c r="N273" s="235"/>
      <c r="O273" s="235"/>
      <c r="P273" s="235"/>
      <c r="Q273" s="235"/>
      <c r="R273" s="235"/>
      <c r="S273" s="235"/>
      <c r="T273" s="235"/>
    </row>
    <row r="274" spans="1:20" ht="15.6" outlineLevel="2" collapsed="1">
      <c r="A274" s="235"/>
      <c r="B274" s="111" t="s">
        <v>102</v>
      </c>
      <c r="C274" s="77"/>
      <c r="D274" s="77"/>
      <c r="E274" s="78">
        <f>SUBTOTAL(9,E267:E272)</f>
        <v>930</v>
      </c>
      <c r="F274" s="79">
        <v>8.5547466148944637E-3</v>
      </c>
      <c r="G274" s="79">
        <v>4.616512345679012E-3</v>
      </c>
      <c r="H274" s="235">
        <f>SUBTOTAL(9,H267:H272)</f>
        <v>930</v>
      </c>
      <c r="I274" s="235">
        <f>SUBTOTAL(9,I267:I272)</f>
        <v>0</v>
      </c>
      <c r="J274" s="235">
        <f>SUBTOTAL(9,J267:J272)</f>
        <v>0</v>
      </c>
      <c r="K274" s="235">
        <f>SUBTOTAL(9,K267:K272)</f>
        <v>323</v>
      </c>
      <c r="L274" s="235">
        <f>SUBTOTAL(9,L267:L272)</f>
        <v>607</v>
      </c>
      <c r="M274" s="235"/>
      <c r="N274" s="235"/>
      <c r="O274" s="235"/>
      <c r="P274" s="235"/>
      <c r="Q274" s="235"/>
      <c r="R274" s="235"/>
      <c r="S274" s="235"/>
      <c r="T274" s="235"/>
    </row>
    <row r="275" spans="1:20" ht="18" outlineLevel="1" thickBot="1">
      <c r="A275" s="23" t="s">
        <v>106</v>
      </c>
      <c r="B275" s="88"/>
      <c r="C275" s="88"/>
      <c r="D275" s="88"/>
      <c r="E275" s="89">
        <f>SUBTOTAL(9,E151:E272)</f>
        <v>14211</v>
      </c>
      <c r="F275" s="90"/>
      <c r="G275" s="90"/>
      <c r="H275" s="235">
        <f>SUBTOTAL(9,H151:H272)</f>
        <v>11319</v>
      </c>
      <c r="I275" s="235">
        <f>SUBTOTAL(9,I151:I272)</f>
        <v>1441</v>
      </c>
      <c r="J275" s="235">
        <f>SUBTOTAL(9,J151:J272)</f>
        <v>1451</v>
      </c>
      <c r="K275" s="235">
        <f>SUBTOTAL(9,K151:K272)</f>
        <v>5250</v>
      </c>
      <c r="L275" s="235">
        <f>SUBTOTAL(9,L151:L272)</f>
        <v>8961</v>
      </c>
      <c r="M275" s="235"/>
      <c r="N275" s="235"/>
      <c r="O275" s="235"/>
      <c r="P275" s="235"/>
      <c r="Q275" s="235"/>
      <c r="R275" s="235"/>
      <c r="S275" s="235"/>
      <c r="T275" s="235"/>
    </row>
    <row r="276" spans="1:20" ht="20.399999999999999" thickBot="1">
      <c r="A276" s="27" t="s">
        <v>103</v>
      </c>
      <c r="B276" s="236"/>
      <c r="C276" s="236"/>
      <c r="D276" s="236"/>
      <c r="E276" s="98">
        <f>SUBTOTAL(9,E5:E272)</f>
        <v>33957</v>
      </c>
      <c r="F276" s="99">
        <v>8.7226724103141341E-3</v>
      </c>
      <c r="G276" s="99">
        <v>5.5786938191983541E-3</v>
      </c>
      <c r="H276" s="235">
        <f>SUBTOTAL(9,H5:H272)</f>
        <v>23339</v>
      </c>
      <c r="I276" s="235">
        <f>SUBTOTAL(9,I5:I272)</f>
        <v>3098</v>
      </c>
      <c r="J276" s="235">
        <f>SUBTOTAL(9,J5:J272)</f>
        <v>7520</v>
      </c>
      <c r="K276" s="235">
        <f>SUBTOTAL(9,K5:K272)</f>
        <v>11007</v>
      </c>
      <c r="L276" s="235">
        <f>SUBTOTAL(9,L5:L272)</f>
        <v>22950</v>
      </c>
      <c r="M276" s="235"/>
      <c r="N276" s="235"/>
      <c r="O276" s="235"/>
      <c r="P276" s="235"/>
      <c r="Q276" s="235"/>
      <c r="R276" s="235"/>
      <c r="S276" s="235"/>
      <c r="T276" s="235"/>
    </row>
    <row r="278" spans="1:20" ht="15" thickBot="1"/>
    <row r="279" spans="1:20" ht="18" thickBot="1">
      <c r="D279" s="37" t="s">
        <v>147</v>
      </c>
      <c r="E279" s="38" t="s">
        <v>148</v>
      </c>
      <c r="F279" s="38" t="s">
        <v>149</v>
      </c>
    </row>
    <row r="280" spans="1:20" ht="16.2" thickBot="1">
      <c r="D280" s="39" t="s">
        <v>4</v>
      </c>
      <c r="E280" s="40">
        <f>H276</f>
        <v>23339</v>
      </c>
      <c r="F280" s="41">
        <f>E280/E283</f>
        <v>0.68731042200429959</v>
      </c>
    </row>
    <row r="281" spans="1:20" ht="16.2" thickBot="1">
      <c r="D281" s="39" t="s">
        <v>5</v>
      </c>
      <c r="E281" s="40">
        <f>I276</f>
        <v>3098</v>
      </c>
      <c r="F281" s="41">
        <f>E281/E283</f>
        <v>9.1233030008540217E-2</v>
      </c>
    </row>
    <row r="282" spans="1:20" ht="16.2" thickBot="1">
      <c r="D282" s="39" t="s">
        <v>6</v>
      </c>
      <c r="E282" s="40">
        <f>J276</f>
        <v>7520</v>
      </c>
      <c r="F282" s="41">
        <f>E282/E283</f>
        <v>0.22145654798716022</v>
      </c>
    </row>
    <row r="283" spans="1:20" ht="16.2" thickBot="1">
      <c r="D283" s="39" t="s">
        <v>150</v>
      </c>
      <c r="E283" s="40">
        <f>SUM(E280:E282)</f>
        <v>33957</v>
      </c>
      <c r="F283" s="41">
        <f>SUM(F280:F282)</f>
        <v>1</v>
      </c>
    </row>
    <row r="284" spans="1:20" ht="15" thickBot="1"/>
    <row r="285" spans="1:20" ht="18" thickBot="1">
      <c r="D285" s="37" t="s">
        <v>151</v>
      </c>
      <c r="E285" s="38" t="s">
        <v>148</v>
      </c>
      <c r="F285" s="38" t="s">
        <v>149</v>
      </c>
    </row>
    <row r="286" spans="1:20" ht="16.2" thickBot="1">
      <c r="D286" s="39" t="s">
        <v>152</v>
      </c>
      <c r="E286" s="40">
        <f>K276</f>
        <v>11007</v>
      </c>
      <c r="F286" s="41">
        <f>E286/E288</f>
        <v>0.32414524251258947</v>
      </c>
    </row>
    <row r="287" spans="1:20" ht="16.2" thickBot="1">
      <c r="D287" s="39" t="s">
        <v>153</v>
      </c>
      <c r="E287" s="40">
        <f>L276</f>
        <v>22950</v>
      </c>
      <c r="F287" s="41">
        <f>E287/E288</f>
        <v>0.67585475748741053</v>
      </c>
    </row>
    <row r="288" spans="1:20" ht="16.2" thickBot="1">
      <c r="D288" s="39" t="s">
        <v>150</v>
      </c>
      <c r="E288" s="40">
        <f>SUM(E286:E287)</f>
        <v>33957</v>
      </c>
      <c r="F288" s="41">
        <f>SUM(F286:F287)</f>
        <v>1</v>
      </c>
    </row>
  </sheetData>
  <pageMargins left="0.25" right="0.25" top="0.75" bottom="0.75" header="0.3" footer="0.3"/>
  <pageSetup paperSize="9" scale="76" fitToHeight="0" orientation="landscape" r:id="rId1"/>
  <headerFooter>
    <oddHeader>&amp;CPágina 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A1DC7-A06E-4FC5-8868-ACC42A2BD60A}">
  <sheetPr>
    <pageSetUpPr fitToPage="1"/>
  </sheetPr>
  <dimension ref="A1:T240"/>
  <sheetViews>
    <sheetView zoomScaleNormal="100" workbookViewId="0">
      <selection activeCell="F225" sqref="F225:G225"/>
    </sheetView>
  </sheetViews>
  <sheetFormatPr baseColWidth="10" defaultRowHeight="14.4" outlineLevelRow="4"/>
  <cols>
    <col min="1" max="1" width="7.33203125" bestFit="1" customWidth="1"/>
    <col min="2" max="2" width="30.88671875" bestFit="1" customWidth="1"/>
    <col min="3" max="3" width="26" bestFit="1" customWidth="1"/>
    <col min="4" max="4" width="62.44140625" bestFit="1" customWidth="1"/>
    <col min="5" max="5" width="20.88671875" style="57" bestFit="1" customWidth="1"/>
    <col min="6" max="6" width="25" style="58" bestFit="1" customWidth="1"/>
    <col min="7" max="7" width="22.6640625" style="58" bestFit="1" customWidth="1"/>
    <col min="8" max="8" width="24.88671875" hidden="1" customWidth="1"/>
    <col min="9" max="9" width="28.6640625" hidden="1" customWidth="1"/>
    <col min="10" max="10" width="22.33203125" hidden="1" customWidth="1"/>
    <col min="11" max="11" width="16.5546875" hidden="1" customWidth="1"/>
    <col min="12" max="12" width="15.88671875" hidden="1" customWidth="1"/>
    <col min="13" max="13" width="17.44140625" hidden="1" customWidth="1"/>
    <col min="14" max="14" width="12.33203125" hidden="1" customWidth="1"/>
    <col min="15" max="15" width="13.33203125" hidden="1" customWidth="1"/>
    <col min="16" max="16" width="8.6640625" hidden="1" customWidth="1"/>
    <col min="17" max="17" width="39.109375" hidden="1" customWidth="1"/>
    <col min="18" max="18" width="10.88671875" hidden="1" customWidth="1"/>
    <col min="19" max="19" width="10.5546875" hidden="1" customWidth="1"/>
    <col min="20" max="20" width="7.109375" hidden="1" customWidth="1"/>
  </cols>
  <sheetData>
    <row r="1" spans="1:20" ht="21">
      <c r="B1" s="8" t="s">
        <v>79</v>
      </c>
      <c r="G1" s="59" t="s">
        <v>164</v>
      </c>
    </row>
    <row r="2" spans="1:20" ht="21">
      <c r="B2" s="36" t="str">
        <f>IF(SUBTOTAL(103,A5:A228)=1,"1) DATOS GLOBALES",IF(SUBTOTAL(103,A5:A228)&lt;&gt;4,"NIVEL SERVICIO (CON SUBTOTALES POR ORGANISMO, OFICINA Y PROVINCIA)",IF(SUBTOTAL(103,B5:B228)=0,"2) POR PROVINCIA",IF(SUBTOTAL(103,C5:C228)=0,"3) POR OFICINA","4) POR ORGANISMO"))))</f>
        <v>3) POR OFICINA</v>
      </c>
    </row>
    <row r="4" spans="1:20">
      <c r="A4" s="18" t="s">
        <v>0</v>
      </c>
      <c r="B4" s="19" t="s">
        <v>1</v>
      </c>
      <c r="C4" s="19" t="s">
        <v>2</v>
      </c>
      <c r="D4" s="19" t="s">
        <v>3</v>
      </c>
      <c r="E4" s="100" t="s">
        <v>155</v>
      </c>
      <c r="F4" s="101" t="s">
        <v>156</v>
      </c>
      <c r="G4" s="101" t="s">
        <v>157</v>
      </c>
      <c r="H4" s="19" t="s">
        <v>4</v>
      </c>
      <c r="I4" s="19" t="s">
        <v>5</v>
      </c>
      <c r="J4" s="19" t="s">
        <v>6</v>
      </c>
      <c r="K4" s="19" t="s">
        <v>7</v>
      </c>
      <c r="L4" s="19" t="s">
        <v>8</v>
      </c>
      <c r="M4" s="19" t="s">
        <v>9</v>
      </c>
      <c r="N4" s="19" t="s">
        <v>10</v>
      </c>
      <c r="O4" s="19" t="s">
        <v>158</v>
      </c>
      <c r="P4" s="19" t="s">
        <v>12</v>
      </c>
      <c r="Q4" s="19" t="s">
        <v>13</v>
      </c>
      <c r="R4" s="19" t="s">
        <v>159</v>
      </c>
      <c r="S4" s="19" t="s">
        <v>160</v>
      </c>
      <c r="T4" s="102" t="s">
        <v>161</v>
      </c>
    </row>
    <row r="5" spans="1:20" hidden="1" outlineLevel="4">
      <c r="A5" s="62">
        <v>3</v>
      </c>
      <c r="B5" s="63" t="s">
        <v>15</v>
      </c>
      <c r="C5" s="63" t="s">
        <v>4</v>
      </c>
      <c r="D5" s="63" t="s">
        <v>16</v>
      </c>
      <c r="E5" s="64">
        <v>3</v>
      </c>
      <c r="F5" s="65">
        <f>R5/E5/86400</f>
        <v>3.0285493827160496E-3</v>
      </c>
      <c r="G5" s="65">
        <f>S5/E5/86400</f>
        <v>1.6751543209876544E-2</v>
      </c>
      <c r="H5" s="63">
        <f>IF(C5="ATENCIÓN CIUDADANÍA",E5,0)</f>
        <v>3</v>
      </c>
      <c r="I5" s="63">
        <f>IF(C5="OTROS TEMAS GENERALITAT",E5,0)</f>
        <v>0</v>
      </c>
      <c r="J5" s="63">
        <f>IF(C5="TEMAS MUNICIPALES",E5,0)</f>
        <v>0</v>
      </c>
      <c r="K5" s="63">
        <f>IF(M5=3,E5,0)</f>
        <v>0</v>
      </c>
      <c r="L5" s="63">
        <f>IF(M5&lt;&gt;3,E5,0)</f>
        <v>3</v>
      </c>
      <c r="M5" s="63">
        <v>1</v>
      </c>
      <c r="N5" s="63">
        <v>13</v>
      </c>
      <c r="O5" s="63">
        <v>17</v>
      </c>
      <c r="P5" s="63">
        <v>3</v>
      </c>
      <c r="Q5" s="63" t="s">
        <v>17</v>
      </c>
      <c r="R5" s="63">
        <v>785</v>
      </c>
      <c r="S5" s="63">
        <v>4342</v>
      </c>
      <c r="T5" s="67">
        <v>2</v>
      </c>
    </row>
    <row r="6" spans="1:20" hidden="1" outlineLevel="4">
      <c r="A6" s="62">
        <v>3</v>
      </c>
      <c r="B6" s="63" t="s">
        <v>15</v>
      </c>
      <c r="C6" s="63" t="s">
        <v>4</v>
      </c>
      <c r="D6" s="63" t="s">
        <v>19</v>
      </c>
      <c r="E6" s="64">
        <v>22</v>
      </c>
      <c r="F6" s="65">
        <f t="shared" ref="F6:F90" si="0">R6/E6/86400</f>
        <v>9.9842171717171718E-3</v>
      </c>
      <c r="G6" s="65">
        <f t="shared" ref="G6:G90" si="1">S6/E6/86400</f>
        <v>9.99631734006734E-3</v>
      </c>
      <c r="H6" s="63">
        <f t="shared" ref="H6:H90" si="2">IF(C6="ATENCIÓN CIUDADANÍA",E6,0)</f>
        <v>22</v>
      </c>
      <c r="I6" s="63">
        <f t="shared" ref="I6:I90" si="3">IF(C6="OTROS TEMAS GENERALITAT",E6,0)</f>
        <v>0</v>
      </c>
      <c r="J6" s="63">
        <f t="shared" ref="J6:J90" si="4">IF(C6="TEMAS MUNICIPALES",E6,0)</f>
        <v>0</v>
      </c>
      <c r="K6" s="63">
        <f t="shared" ref="K6:K90" si="5">IF(M6=3,E6,0)</f>
        <v>0</v>
      </c>
      <c r="L6" s="63">
        <f t="shared" ref="L6:L90" si="6">IF(M6&lt;&gt;3,E6,0)</f>
        <v>22</v>
      </c>
      <c r="M6" s="63">
        <v>1</v>
      </c>
      <c r="N6" s="63">
        <v>13</v>
      </c>
      <c r="O6" s="63">
        <v>18</v>
      </c>
      <c r="P6" s="63">
        <v>3</v>
      </c>
      <c r="Q6" s="63" t="s">
        <v>17</v>
      </c>
      <c r="R6" s="63">
        <v>18978</v>
      </c>
      <c r="S6" s="63">
        <v>19001</v>
      </c>
      <c r="T6" s="67">
        <v>2</v>
      </c>
    </row>
    <row r="7" spans="1:20" hidden="1" outlineLevel="4">
      <c r="A7" s="62">
        <v>3</v>
      </c>
      <c r="B7" s="63" t="s">
        <v>15</v>
      </c>
      <c r="C7" s="63" t="s">
        <v>4</v>
      </c>
      <c r="D7" s="63" t="s">
        <v>20</v>
      </c>
      <c r="E7" s="64">
        <v>157</v>
      </c>
      <c r="F7" s="65">
        <f t="shared" si="0"/>
        <v>8.1055378627034672E-3</v>
      </c>
      <c r="G7" s="65">
        <f t="shared" si="1"/>
        <v>9.7323218919556503E-3</v>
      </c>
      <c r="H7" s="63">
        <f t="shared" si="2"/>
        <v>157</v>
      </c>
      <c r="I7" s="63">
        <f t="shared" si="3"/>
        <v>0</v>
      </c>
      <c r="J7" s="63">
        <f t="shared" si="4"/>
        <v>0</v>
      </c>
      <c r="K7" s="63">
        <f t="shared" si="5"/>
        <v>0</v>
      </c>
      <c r="L7" s="63">
        <f t="shared" si="6"/>
        <v>157</v>
      </c>
      <c r="M7" s="63">
        <v>1</v>
      </c>
      <c r="N7" s="63">
        <v>13</v>
      </c>
      <c r="O7" s="63">
        <v>19</v>
      </c>
      <c r="P7" s="63">
        <v>3</v>
      </c>
      <c r="Q7" s="63" t="s">
        <v>17</v>
      </c>
      <c r="R7" s="63">
        <v>109950</v>
      </c>
      <c r="S7" s="63">
        <v>132017</v>
      </c>
      <c r="T7" s="67">
        <v>2</v>
      </c>
    </row>
    <row r="8" spans="1:20" hidden="1" outlineLevel="4">
      <c r="A8" s="62">
        <v>3</v>
      </c>
      <c r="B8" s="63" t="s">
        <v>15</v>
      </c>
      <c r="C8" s="63" t="s">
        <v>4</v>
      </c>
      <c r="D8" s="63" t="s">
        <v>21</v>
      </c>
      <c r="E8" s="64">
        <v>7</v>
      </c>
      <c r="F8" s="65">
        <f t="shared" si="0"/>
        <v>4.2030423280423283E-3</v>
      </c>
      <c r="G8" s="65">
        <f t="shared" si="1"/>
        <v>1.1211970899470899E-2</v>
      </c>
      <c r="H8" s="63">
        <f t="shared" si="2"/>
        <v>7</v>
      </c>
      <c r="I8" s="63">
        <f t="shared" si="3"/>
        <v>0</v>
      </c>
      <c r="J8" s="63">
        <f t="shared" si="4"/>
        <v>0</v>
      </c>
      <c r="K8" s="63">
        <f t="shared" si="5"/>
        <v>0</v>
      </c>
      <c r="L8" s="63">
        <f t="shared" si="6"/>
        <v>7</v>
      </c>
      <c r="M8" s="63">
        <v>1</v>
      </c>
      <c r="N8" s="63">
        <v>13</v>
      </c>
      <c r="O8" s="63">
        <v>20</v>
      </c>
      <c r="P8" s="63">
        <v>3</v>
      </c>
      <c r="Q8" s="63" t="s">
        <v>17</v>
      </c>
      <c r="R8" s="63">
        <v>2542</v>
      </c>
      <c r="S8" s="63">
        <v>6781</v>
      </c>
      <c r="T8" s="67">
        <v>2</v>
      </c>
    </row>
    <row r="9" spans="1:20" hidden="1" outlineLevel="4">
      <c r="A9" s="62">
        <v>3</v>
      </c>
      <c r="B9" s="63" t="s">
        <v>15</v>
      </c>
      <c r="C9" s="63" t="s">
        <v>4</v>
      </c>
      <c r="D9" s="63" t="s">
        <v>22</v>
      </c>
      <c r="E9" s="64">
        <v>1</v>
      </c>
      <c r="F9" s="65">
        <f t="shared" si="0"/>
        <v>2.2812499999999999E-2</v>
      </c>
      <c r="G9" s="65">
        <f t="shared" si="1"/>
        <v>3.4953703703703705E-3</v>
      </c>
      <c r="H9" s="63">
        <f t="shared" si="2"/>
        <v>1</v>
      </c>
      <c r="I9" s="63">
        <f t="shared" si="3"/>
        <v>0</v>
      </c>
      <c r="J9" s="63">
        <f t="shared" si="4"/>
        <v>0</v>
      </c>
      <c r="K9" s="63">
        <f t="shared" si="5"/>
        <v>0</v>
      </c>
      <c r="L9" s="63">
        <f t="shared" si="6"/>
        <v>1</v>
      </c>
      <c r="M9" s="63">
        <v>1</v>
      </c>
      <c r="N9" s="63">
        <v>13</v>
      </c>
      <c r="O9" s="63">
        <v>21</v>
      </c>
      <c r="P9" s="63">
        <v>3</v>
      </c>
      <c r="Q9" s="63" t="s">
        <v>17</v>
      </c>
      <c r="R9" s="63">
        <v>1971</v>
      </c>
      <c r="S9" s="63">
        <v>302</v>
      </c>
      <c r="T9" s="67">
        <v>2</v>
      </c>
    </row>
    <row r="10" spans="1:20" hidden="1" outlineLevel="4">
      <c r="A10" s="62">
        <v>3</v>
      </c>
      <c r="B10" s="63" t="s">
        <v>15</v>
      </c>
      <c r="C10" s="63" t="s">
        <v>4</v>
      </c>
      <c r="D10" s="63" t="s">
        <v>108</v>
      </c>
      <c r="E10" s="64">
        <v>393</v>
      </c>
      <c r="F10" s="65">
        <f t="shared" si="0"/>
        <v>9.459847092639714E-3</v>
      </c>
      <c r="G10" s="65">
        <f t="shared" si="1"/>
        <v>3.07237183111865E-3</v>
      </c>
      <c r="H10" s="63">
        <f t="shared" si="2"/>
        <v>393</v>
      </c>
      <c r="I10" s="63">
        <f t="shared" si="3"/>
        <v>0</v>
      </c>
      <c r="J10" s="63">
        <f t="shared" si="4"/>
        <v>0</v>
      </c>
      <c r="K10" s="63">
        <f t="shared" si="5"/>
        <v>393</v>
      </c>
      <c r="L10" s="63">
        <f t="shared" si="6"/>
        <v>0</v>
      </c>
      <c r="M10" s="63">
        <v>3</v>
      </c>
      <c r="N10" s="63">
        <v>13</v>
      </c>
      <c r="O10" s="63">
        <v>58</v>
      </c>
      <c r="P10" s="63">
        <v>3</v>
      </c>
      <c r="Q10" s="63" t="s">
        <v>17</v>
      </c>
      <c r="R10" s="63">
        <v>321211</v>
      </c>
      <c r="S10" s="63">
        <v>104323</v>
      </c>
      <c r="T10" s="67">
        <v>2</v>
      </c>
    </row>
    <row r="11" spans="1:20" hidden="1" outlineLevel="4">
      <c r="A11" s="62">
        <v>3</v>
      </c>
      <c r="B11" s="63" t="s">
        <v>15</v>
      </c>
      <c r="C11" s="63" t="s">
        <v>4</v>
      </c>
      <c r="D11" s="63" t="s">
        <v>109</v>
      </c>
      <c r="E11" s="64">
        <v>238</v>
      </c>
      <c r="F11" s="65">
        <f t="shared" si="0"/>
        <v>7.3096113445378155E-3</v>
      </c>
      <c r="G11" s="65">
        <f t="shared" si="1"/>
        <v>3.7794214908185497E-3</v>
      </c>
      <c r="H11" s="63">
        <f t="shared" si="2"/>
        <v>238</v>
      </c>
      <c r="I11" s="63">
        <f t="shared" si="3"/>
        <v>0</v>
      </c>
      <c r="J11" s="63">
        <f t="shared" si="4"/>
        <v>0</v>
      </c>
      <c r="K11" s="63">
        <f t="shared" si="5"/>
        <v>238</v>
      </c>
      <c r="L11" s="63">
        <f t="shared" si="6"/>
        <v>0</v>
      </c>
      <c r="M11" s="63">
        <v>3</v>
      </c>
      <c r="N11" s="63">
        <v>13</v>
      </c>
      <c r="O11" s="63">
        <v>162</v>
      </c>
      <c r="P11" s="63">
        <v>3</v>
      </c>
      <c r="Q11" s="63" t="s">
        <v>17</v>
      </c>
      <c r="R11" s="63">
        <v>150309</v>
      </c>
      <c r="S11" s="63">
        <v>77717</v>
      </c>
      <c r="T11" s="67">
        <v>2</v>
      </c>
    </row>
    <row r="12" spans="1:20" hidden="1" outlineLevel="4">
      <c r="A12" s="62">
        <v>3</v>
      </c>
      <c r="B12" s="63" t="s">
        <v>15</v>
      </c>
      <c r="C12" s="63" t="s">
        <v>4</v>
      </c>
      <c r="D12" s="63" t="s">
        <v>110</v>
      </c>
      <c r="E12" s="64">
        <v>10</v>
      </c>
      <c r="F12" s="65">
        <f t="shared" si="0"/>
        <v>9.3842592592592589E-3</v>
      </c>
      <c r="G12" s="65">
        <f t="shared" si="1"/>
        <v>7.1296296296296299E-4</v>
      </c>
      <c r="H12" s="63">
        <f t="shared" si="2"/>
        <v>10</v>
      </c>
      <c r="I12" s="63">
        <f t="shared" si="3"/>
        <v>0</v>
      </c>
      <c r="J12" s="63">
        <f t="shared" si="4"/>
        <v>0</v>
      </c>
      <c r="K12" s="63">
        <f t="shared" si="5"/>
        <v>10</v>
      </c>
      <c r="L12" s="63">
        <f t="shared" si="6"/>
        <v>0</v>
      </c>
      <c r="M12" s="63">
        <v>3</v>
      </c>
      <c r="N12" s="63">
        <v>13</v>
      </c>
      <c r="O12" s="63">
        <v>207</v>
      </c>
      <c r="P12" s="63">
        <v>3</v>
      </c>
      <c r="Q12" s="63" t="s">
        <v>17</v>
      </c>
      <c r="R12" s="63">
        <v>8108</v>
      </c>
      <c r="S12" s="63">
        <v>616</v>
      </c>
      <c r="T12" s="67">
        <v>2</v>
      </c>
    </row>
    <row r="13" spans="1:20" hidden="1" outlineLevel="4">
      <c r="A13" s="62">
        <v>3</v>
      </c>
      <c r="B13" s="63" t="s">
        <v>15</v>
      </c>
      <c r="C13" s="63" t="s">
        <v>4</v>
      </c>
      <c r="D13" s="63" t="s">
        <v>107</v>
      </c>
      <c r="E13" s="64">
        <v>481</v>
      </c>
      <c r="F13" s="65">
        <f t="shared" si="0"/>
        <v>1.1030092592592593E-2</v>
      </c>
      <c r="G13" s="65">
        <f t="shared" si="1"/>
        <v>1.2031262031262032E-7</v>
      </c>
      <c r="H13" s="63">
        <f t="shared" si="2"/>
        <v>481</v>
      </c>
      <c r="I13" s="63">
        <f t="shared" si="3"/>
        <v>0</v>
      </c>
      <c r="J13" s="63">
        <f t="shared" si="4"/>
        <v>0</v>
      </c>
      <c r="K13" s="63">
        <f t="shared" si="5"/>
        <v>0</v>
      </c>
      <c r="L13" s="63">
        <f t="shared" si="6"/>
        <v>481</v>
      </c>
      <c r="M13" s="63">
        <v>8</v>
      </c>
      <c r="N13" s="63">
        <v>13</v>
      </c>
      <c r="O13" s="63">
        <v>217</v>
      </c>
      <c r="P13" s="63">
        <v>3</v>
      </c>
      <c r="Q13" s="63" t="s">
        <v>17</v>
      </c>
      <c r="R13" s="63">
        <v>458393</v>
      </c>
      <c r="S13" s="63">
        <v>5</v>
      </c>
      <c r="T13" s="67">
        <v>2</v>
      </c>
    </row>
    <row r="14" spans="1:20" hidden="1" outlineLevel="3" collapsed="1">
      <c r="A14" s="62"/>
      <c r="B14" s="63"/>
      <c r="C14" s="103" t="s">
        <v>144</v>
      </c>
      <c r="D14" s="104"/>
      <c r="E14" s="105">
        <f>SUBTOTAL(9,E5:E13)</f>
        <v>1312</v>
      </c>
      <c r="F14" s="106"/>
      <c r="G14" s="106"/>
      <c r="H14" s="63">
        <f>SUBTOTAL(9,H5:H13)</f>
        <v>1312</v>
      </c>
      <c r="I14" s="63">
        <f>SUBTOTAL(9,I5:I13)</f>
        <v>0</v>
      </c>
      <c r="J14" s="63">
        <f>SUBTOTAL(9,J5:J13)</f>
        <v>0</v>
      </c>
      <c r="K14" s="63">
        <f>SUBTOTAL(9,K5:K13)</f>
        <v>641</v>
      </c>
      <c r="L14" s="63">
        <f>SUBTOTAL(9,L5:L13)</f>
        <v>671</v>
      </c>
      <c r="M14" s="63"/>
      <c r="N14" s="63"/>
      <c r="O14" s="63"/>
      <c r="P14" s="63"/>
      <c r="Q14" s="63"/>
      <c r="R14" s="63">
        <f>SUBTOTAL(9,R5:R13)</f>
        <v>1072247</v>
      </c>
      <c r="S14" s="63">
        <f>SUBTOTAL(9,S5:S13)</f>
        <v>345104</v>
      </c>
      <c r="T14" s="67"/>
    </row>
    <row r="15" spans="1:20" hidden="1" outlineLevel="4">
      <c r="A15" s="62">
        <v>3</v>
      </c>
      <c r="B15" s="63" t="s">
        <v>15</v>
      </c>
      <c r="C15" s="63" t="s">
        <v>5</v>
      </c>
      <c r="D15" s="63" t="s">
        <v>112</v>
      </c>
      <c r="E15" s="64">
        <v>4</v>
      </c>
      <c r="F15" s="65">
        <f t="shared" si="0"/>
        <v>1.2505787037037037E-2</v>
      </c>
      <c r="G15" s="65">
        <f t="shared" si="1"/>
        <v>1.1796875E-2</v>
      </c>
      <c r="H15" s="63">
        <f t="shared" si="2"/>
        <v>0</v>
      </c>
      <c r="I15" s="63">
        <f t="shared" si="3"/>
        <v>4</v>
      </c>
      <c r="J15" s="63">
        <f t="shared" si="4"/>
        <v>0</v>
      </c>
      <c r="K15" s="63">
        <f t="shared" si="5"/>
        <v>4</v>
      </c>
      <c r="L15" s="63">
        <f t="shared" si="6"/>
        <v>0</v>
      </c>
      <c r="M15" s="63">
        <v>3</v>
      </c>
      <c r="N15" s="63">
        <v>13</v>
      </c>
      <c r="O15" s="63">
        <v>198</v>
      </c>
      <c r="P15" s="63">
        <v>14</v>
      </c>
      <c r="Q15" s="63" t="s">
        <v>23</v>
      </c>
      <c r="R15" s="63">
        <v>4322</v>
      </c>
      <c r="S15" s="63">
        <v>4077</v>
      </c>
      <c r="T15" s="67">
        <v>2</v>
      </c>
    </row>
    <row r="16" spans="1:20" hidden="1" outlineLevel="3" collapsed="1">
      <c r="A16" s="62"/>
      <c r="B16" s="63"/>
      <c r="C16" s="107" t="s">
        <v>145</v>
      </c>
      <c r="D16" s="108"/>
      <c r="E16" s="109">
        <f>SUBTOTAL(9,E15:E15)</f>
        <v>4</v>
      </c>
      <c r="F16" s="110"/>
      <c r="G16" s="110"/>
      <c r="H16" s="63">
        <f>SUBTOTAL(9,H15:H15)</f>
        <v>0</v>
      </c>
      <c r="I16" s="63">
        <f>SUBTOTAL(9,I15:I15)</f>
        <v>4</v>
      </c>
      <c r="J16" s="63">
        <f>SUBTOTAL(9,J15:J15)</f>
        <v>0</v>
      </c>
      <c r="K16" s="63">
        <f>SUBTOTAL(9,K15:K15)</f>
        <v>4</v>
      </c>
      <c r="L16" s="63">
        <f>SUBTOTAL(9,L15:L15)</f>
        <v>0</v>
      </c>
      <c r="M16" s="63"/>
      <c r="N16" s="63"/>
      <c r="O16" s="63"/>
      <c r="P16" s="63"/>
      <c r="Q16" s="63"/>
      <c r="R16" s="63">
        <f>SUBTOTAL(9,R15:R15)</f>
        <v>4322</v>
      </c>
      <c r="S16" s="63">
        <f>SUBTOTAL(9,S15:S15)</f>
        <v>4077</v>
      </c>
      <c r="T16" s="67"/>
    </row>
    <row r="17" spans="1:20" ht="15.6" outlineLevel="2" collapsed="1">
      <c r="A17" s="62"/>
      <c r="B17" s="111" t="s">
        <v>81</v>
      </c>
      <c r="C17" s="77"/>
      <c r="D17" s="77"/>
      <c r="E17" s="78">
        <f>SUBTOTAL(9,E5:E15)</f>
        <v>1316</v>
      </c>
      <c r="F17" s="79">
        <v>9.4675925925925917E-3</v>
      </c>
      <c r="G17" s="79">
        <v>3.0671296296296297E-3</v>
      </c>
      <c r="H17" s="63">
        <f>SUBTOTAL(9,H5:H15)</f>
        <v>1312</v>
      </c>
      <c r="I17" s="63">
        <f>SUBTOTAL(9,I5:I15)</f>
        <v>4</v>
      </c>
      <c r="J17" s="63">
        <f>SUBTOTAL(9,J5:J15)</f>
        <v>0</v>
      </c>
      <c r="K17" s="63">
        <f>SUBTOTAL(9,K5:K15)</f>
        <v>645</v>
      </c>
      <c r="L17" s="63">
        <f>SUBTOTAL(9,L5:L15)</f>
        <v>671</v>
      </c>
      <c r="M17" s="63"/>
      <c r="N17" s="63"/>
      <c r="O17" s="63"/>
      <c r="P17" s="63"/>
      <c r="Q17" s="63"/>
      <c r="R17" s="63">
        <f>SUBTOTAL(9,R5:R15)</f>
        <v>1076569</v>
      </c>
      <c r="S17" s="63">
        <f>SUBTOTAL(9,S5:S15)</f>
        <v>349181</v>
      </c>
      <c r="T17" s="67"/>
    </row>
    <row r="18" spans="1:20" hidden="1" outlineLevel="4">
      <c r="A18" s="62">
        <v>3</v>
      </c>
      <c r="B18" s="80" t="s">
        <v>24</v>
      </c>
      <c r="C18" s="80" t="s">
        <v>4</v>
      </c>
      <c r="D18" s="80" t="s">
        <v>16</v>
      </c>
      <c r="E18" s="81">
        <v>76</v>
      </c>
      <c r="F18" s="82">
        <f t="shared" si="0"/>
        <v>7.3259320175438599E-3</v>
      </c>
      <c r="G18" s="82">
        <f t="shared" si="1"/>
        <v>9.8531920077972717E-4</v>
      </c>
      <c r="H18" s="63">
        <f t="shared" si="2"/>
        <v>76</v>
      </c>
      <c r="I18" s="63">
        <f t="shared" si="3"/>
        <v>0</v>
      </c>
      <c r="J18" s="63">
        <f t="shared" si="4"/>
        <v>0</v>
      </c>
      <c r="K18" s="63">
        <f t="shared" si="5"/>
        <v>0</v>
      </c>
      <c r="L18" s="63">
        <f t="shared" si="6"/>
        <v>76</v>
      </c>
      <c r="M18" s="63">
        <v>1</v>
      </c>
      <c r="N18" s="63">
        <v>30</v>
      </c>
      <c r="O18" s="63">
        <v>17</v>
      </c>
      <c r="P18" s="63">
        <v>3</v>
      </c>
      <c r="Q18" s="63" t="s">
        <v>17</v>
      </c>
      <c r="R18" s="63">
        <v>48105</v>
      </c>
      <c r="S18" s="63">
        <v>6470</v>
      </c>
      <c r="T18" s="67">
        <v>2</v>
      </c>
    </row>
    <row r="19" spans="1:20" hidden="1" outlineLevel="4">
      <c r="A19" s="62">
        <v>3</v>
      </c>
      <c r="B19" s="63" t="s">
        <v>24</v>
      </c>
      <c r="C19" s="63" t="s">
        <v>4</v>
      </c>
      <c r="D19" s="63" t="s">
        <v>19</v>
      </c>
      <c r="E19" s="64">
        <v>52</v>
      </c>
      <c r="F19" s="65">
        <f t="shared" si="0"/>
        <v>5.896545584045584E-3</v>
      </c>
      <c r="G19" s="65">
        <f t="shared" si="1"/>
        <v>2.7719907407407407E-3</v>
      </c>
      <c r="H19" s="63">
        <f t="shared" si="2"/>
        <v>52</v>
      </c>
      <c r="I19" s="63">
        <f t="shared" si="3"/>
        <v>0</v>
      </c>
      <c r="J19" s="63">
        <f t="shared" si="4"/>
        <v>0</v>
      </c>
      <c r="K19" s="63">
        <f t="shared" si="5"/>
        <v>0</v>
      </c>
      <c r="L19" s="63">
        <f t="shared" si="6"/>
        <v>52</v>
      </c>
      <c r="M19" s="63">
        <v>1</v>
      </c>
      <c r="N19" s="63">
        <v>30</v>
      </c>
      <c r="O19" s="63">
        <v>18</v>
      </c>
      <c r="P19" s="63">
        <v>3</v>
      </c>
      <c r="Q19" s="63" t="s">
        <v>17</v>
      </c>
      <c r="R19" s="63">
        <v>26492</v>
      </c>
      <c r="S19" s="63">
        <v>12454</v>
      </c>
      <c r="T19" s="67">
        <v>2</v>
      </c>
    </row>
    <row r="20" spans="1:20" hidden="1" outlineLevel="4">
      <c r="A20" s="62">
        <v>3</v>
      </c>
      <c r="B20" s="63" t="s">
        <v>24</v>
      </c>
      <c r="C20" s="63" t="s">
        <v>4</v>
      </c>
      <c r="D20" s="63" t="s">
        <v>21</v>
      </c>
      <c r="E20" s="64">
        <v>1</v>
      </c>
      <c r="F20" s="65">
        <f t="shared" si="0"/>
        <v>7.5347222222222222E-3</v>
      </c>
      <c r="G20" s="65">
        <f t="shared" si="1"/>
        <v>2.2337962962962962E-3</v>
      </c>
      <c r="H20" s="63">
        <f t="shared" si="2"/>
        <v>1</v>
      </c>
      <c r="I20" s="63">
        <f t="shared" si="3"/>
        <v>0</v>
      </c>
      <c r="J20" s="63">
        <f t="shared" si="4"/>
        <v>0</v>
      </c>
      <c r="K20" s="63">
        <f t="shared" si="5"/>
        <v>0</v>
      </c>
      <c r="L20" s="63">
        <f t="shared" si="6"/>
        <v>1</v>
      </c>
      <c r="M20" s="63">
        <v>1</v>
      </c>
      <c r="N20" s="63">
        <v>30</v>
      </c>
      <c r="O20" s="63">
        <v>20</v>
      </c>
      <c r="P20" s="63">
        <v>3</v>
      </c>
      <c r="Q20" s="63" t="s">
        <v>17</v>
      </c>
      <c r="R20" s="63">
        <v>651</v>
      </c>
      <c r="S20" s="63">
        <v>193</v>
      </c>
      <c r="T20" s="67">
        <v>2</v>
      </c>
    </row>
    <row r="21" spans="1:20" hidden="1" outlineLevel="4">
      <c r="A21" s="62">
        <v>3</v>
      </c>
      <c r="B21" s="63" t="s">
        <v>24</v>
      </c>
      <c r="C21" s="63" t="s">
        <v>4</v>
      </c>
      <c r="D21" s="63" t="s">
        <v>109</v>
      </c>
      <c r="E21" s="64">
        <v>638</v>
      </c>
      <c r="F21" s="65">
        <f t="shared" si="0"/>
        <v>5.6495813015209565E-3</v>
      </c>
      <c r="G21" s="65">
        <f t="shared" si="1"/>
        <v>2.3466344479275516E-3</v>
      </c>
      <c r="H21" s="63">
        <f t="shared" si="2"/>
        <v>638</v>
      </c>
      <c r="I21" s="63">
        <f t="shared" si="3"/>
        <v>0</v>
      </c>
      <c r="J21" s="63">
        <f t="shared" si="4"/>
        <v>0</v>
      </c>
      <c r="K21" s="63">
        <f t="shared" si="5"/>
        <v>638</v>
      </c>
      <c r="L21" s="63">
        <f t="shared" si="6"/>
        <v>0</v>
      </c>
      <c r="M21" s="63">
        <v>3</v>
      </c>
      <c r="N21" s="63">
        <v>30</v>
      </c>
      <c r="O21" s="63">
        <v>162</v>
      </c>
      <c r="P21" s="63">
        <v>3</v>
      </c>
      <c r="Q21" s="63" t="s">
        <v>17</v>
      </c>
      <c r="R21" s="63">
        <v>311423</v>
      </c>
      <c r="S21" s="63">
        <v>129354</v>
      </c>
      <c r="T21" s="67">
        <v>2</v>
      </c>
    </row>
    <row r="22" spans="1:20" hidden="1" outlineLevel="4">
      <c r="A22" s="62">
        <v>3</v>
      </c>
      <c r="B22" s="63" t="s">
        <v>24</v>
      </c>
      <c r="C22" s="63" t="s">
        <v>4</v>
      </c>
      <c r="D22" s="63" t="s">
        <v>107</v>
      </c>
      <c r="E22" s="64">
        <v>59</v>
      </c>
      <c r="F22" s="65">
        <f t="shared" si="0"/>
        <v>9.4766164469554295E-3</v>
      </c>
      <c r="G22" s="65">
        <f t="shared" si="1"/>
        <v>1.9617074701820464E-7</v>
      </c>
      <c r="H22" s="63">
        <f t="shared" si="2"/>
        <v>59</v>
      </c>
      <c r="I22" s="63">
        <f t="shared" si="3"/>
        <v>0</v>
      </c>
      <c r="J22" s="63">
        <f t="shared" si="4"/>
        <v>0</v>
      </c>
      <c r="K22" s="63">
        <f t="shared" si="5"/>
        <v>0</v>
      </c>
      <c r="L22" s="63">
        <f t="shared" si="6"/>
        <v>59</v>
      </c>
      <c r="M22" s="63">
        <v>8</v>
      </c>
      <c r="N22" s="63">
        <v>30</v>
      </c>
      <c r="O22" s="63">
        <v>217</v>
      </c>
      <c r="P22" s="63">
        <v>3</v>
      </c>
      <c r="Q22" s="63" t="s">
        <v>17</v>
      </c>
      <c r="R22" s="63">
        <v>48308</v>
      </c>
      <c r="S22" s="63">
        <v>1</v>
      </c>
      <c r="T22" s="67">
        <v>2</v>
      </c>
    </row>
    <row r="23" spans="1:20" hidden="1" outlineLevel="3" collapsed="1">
      <c r="A23" s="62"/>
      <c r="B23" s="63"/>
      <c r="C23" s="103" t="s">
        <v>144</v>
      </c>
      <c r="D23" s="104"/>
      <c r="E23" s="105">
        <f>SUBTOTAL(9,E18:E22)</f>
        <v>826</v>
      </c>
      <c r="F23" s="106"/>
      <c r="G23" s="106"/>
      <c r="H23" s="63">
        <f>SUBTOTAL(9,H18:H22)</f>
        <v>826</v>
      </c>
      <c r="I23" s="63">
        <f>SUBTOTAL(9,I18:I22)</f>
        <v>0</v>
      </c>
      <c r="J23" s="63">
        <f>SUBTOTAL(9,J18:J22)</f>
        <v>0</v>
      </c>
      <c r="K23" s="63">
        <f>SUBTOTAL(9,K18:K22)</f>
        <v>638</v>
      </c>
      <c r="L23" s="63">
        <f>SUBTOTAL(9,L18:L22)</f>
        <v>188</v>
      </c>
      <c r="M23" s="63"/>
      <c r="N23" s="63"/>
      <c r="O23" s="63"/>
      <c r="P23" s="63"/>
      <c r="Q23" s="63"/>
      <c r="R23" s="63">
        <f>SUBTOTAL(9,R18:R22)</f>
        <v>434979</v>
      </c>
      <c r="S23" s="63">
        <f>SUBTOTAL(9,S18:S22)</f>
        <v>148472</v>
      </c>
      <c r="T23" s="67"/>
    </row>
    <row r="24" spans="1:20" hidden="1" outlineLevel="4">
      <c r="A24" s="62">
        <v>3</v>
      </c>
      <c r="B24" s="63" t="s">
        <v>24</v>
      </c>
      <c r="C24" s="63" t="s">
        <v>6</v>
      </c>
      <c r="D24" s="63" t="s">
        <v>113</v>
      </c>
      <c r="E24" s="64">
        <v>521</v>
      </c>
      <c r="F24" s="65">
        <f t="shared" si="0"/>
        <v>1.0993970818227056E-2</v>
      </c>
      <c r="G24" s="65">
        <f t="shared" si="1"/>
        <v>2.5373658207151488E-3</v>
      </c>
      <c r="H24" s="63">
        <f t="shared" si="2"/>
        <v>0</v>
      </c>
      <c r="I24" s="63">
        <f t="shared" si="3"/>
        <v>0</v>
      </c>
      <c r="J24" s="63">
        <f t="shared" si="4"/>
        <v>521</v>
      </c>
      <c r="K24" s="63">
        <f t="shared" si="5"/>
        <v>521</v>
      </c>
      <c r="L24" s="63">
        <f t="shared" si="6"/>
        <v>0</v>
      </c>
      <c r="M24" s="63">
        <v>3</v>
      </c>
      <c r="N24" s="63">
        <v>30</v>
      </c>
      <c r="O24" s="63">
        <v>202</v>
      </c>
      <c r="P24" s="63">
        <v>5</v>
      </c>
      <c r="Q24" s="63" t="s">
        <v>6</v>
      </c>
      <c r="R24" s="63">
        <v>494887</v>
      </c>
      <c r="S24" s="63">
        <v>114218</v>
      </c>
      <c r="T24" s="67">
        <v>2</v>
      </c>
    </row>
    <row r="25" spans="1:20" hidden="1" outlineLevel="3" collapsed="1">
      <c r="A25" s="62"/>
      <c r="B25" s="63"/>
      <c r="C25" s="112" t="s">
        <v>146</v>
      </c>
      <c r="D25" s="113"/>
      <c r="E25" s="114">
        <f>SUBTOTAL(9,E24:E24)</f>
        <v>521</v>
      </c>
      <c r="F25" s="115"/>
      <c r="G25" s="115"/>
      <c r="H25" s="63">
        <f>SUBTOTAL(9,H24:H24)</f>
        <v>0</v>
      </c>
      <c r="I25" s="63">
        <f>SUBTOTAL(9,I24:I24)</f>
        <v>0</v>
      </c>
      <c r="J25" s="63">
        <f>SUBTOTAL(9,J24:J24)</f>
        <v>521</v>
      </c>
      <c r="K25" s="63">
        <f>SUBTOTAL(9,K24:K24)</f>
        <v>521</v>
      </c>
      <c r="L25" s="63">
        <f>SUBTOTAL(9,L24:L24)</f>
        <v>0</v>
      </c>
      <c r="M25" s="63"/>
      <c r="N25" s="63"/>
      <c r="O25" s="63"/>
      <c r="P25" s="63"/>
      <c r="Q25" s="63"/>
      <c r="R25" s="63">
        <f>SUBTOTAL(9,R24:R24)</f>
        <v>494887</v>
      </c>
      <c r="S25" s="63">
        <f>SUBTOTAL(9,S24:S24)</f>
        <v>114218</v>
      </c>
      <c r="T25" s="67"/>
    </row>
    <row r="26" spans="1:20" ht="15.6" outlineLevel="2" collapsed="1">
      <c r="A26" s="62"/>
      <c r="B26" s="111" t="s">
        <v>82</v>
      </c>
      <c r="C26" s="77"/>
      <c r="D26" s="77"/>
      <c r="E26" s="78">
        <f>SUBTOTAL(9,E18:E24)</f>
        <v>1347</v>
      </c>
      <c r="F26" s="79">
        <v>7.9861111111111122E-3</v>
      </c>
      <c r="G26" s="79">
        <v>2.2569444444444447E-3</v>
      </c>
      <c r="H26" s="63">
        <f>SUBTOTAL(9,H18:H24)</f>
        <v>826</v>
      </c>
      <c r="I26" s="63">
        <f>SUBTOTAL(9,I18:I24)</f>
        <v>0</v>
      </c>
      <c r="J26" s="63">
        <f>SUBTOTAL(9,J18:J24)</f>
        <v>521</v>
      </c>
      <c r="K26" s="63">
        <f>SUBTOTAL(9,K18:K24)</f>
        <v>1159</v>
      </c>
      <c r="L26" s="63">
        <f>SUBTOTAL(9,L18:L24)</f>
        <v>188</v>
      </c>
      <c r="M26" s="63"/>
      <c r="N26" s="63"/>
      <c r="O26" s="63"/>
      <c r="P26" s="63"/>
      <c r="Q26" s="63"/>
      <c r="R26" s="63">
        <f>SUBTOTAL(9,R18:R24)</f>
        <v>929866</v>
      </c>
      <c r="S26" s="63">
        <f>SUBTOTAL(9,S18:S24)</f>
        <v>262690</v>
      </c>
      <c r="T26" s="67"/>
    </row>
    <row r="27" spans="1:20" hidden="1" outlineLevel="4">
      <c r="A27" s="62">
        <v>3</v>
      </c>
      <c r="B27" s="63" t="s">
        <v>25</v>
      </c>
      <c r="C27" s="63" t="s">
        <v>4</v>
      </c>
      <c r="D27" s="63" t="s">
        <v>16</v>
      </c>
      <c r="E27" s="64">
        <v>19</v>
      </c>
      <c r="F27" s="65">
        <f t="shared" si="0"/>
        <v>9.8739035087719289E-3</v>
      </c>
      <c r="G27" s="65">
        <f t="shared" si="1"/>
        <v>5.4038742690058483E-3</v>
      </c>
      <c r="H27" s="63">
        <f t="shared" si="2"/>
        <v>19</v>
      </c>
      <c r="I27" s="63">
        <f t="shared" si="3"/>
        <v>0</v>
      </c>
      <c r="J27" s="63">
        <f t="shared" si="4"/>
        <v>0</v>
      </c>
      <c r="K27" s="63">
        <f t="shared" si="5"/>
        <v>0</v>
      </c>
      <c r="L27" s="63">
        <f t="shared" si="6"/>
        <v>19</v>
      </c>
      <c r="M27" s="63">
        <v>1</v>
      </c>
      <c r="N27" s="63">
        <v>27</v>
      </c>
      <c r="O27" s="63">
        <v>17</v>
      </c>
      <c r="P27" s="63">
        <v>3</v>
      </c>
      <c r="Q27" s="63" t="s">
        <v>17</v>
      </c>
      <c r="R27" s="63">
        <v>16209</v>
      </c>
      <c r="S27" s="63">
        <v>8871</v>
      </c>
      <c r="T27" s="67">
        <v>2</v>
      </c>
    </row>
    <row r="28" spans="1:20" hidden="1" outlineLevel="4">
      <c r="A28" s="62">
        <v>3</v>
      </c>
      <c r="B28" s="63" t="s">
        <v>25</v>
      </c>
      <c r="C28" s="63" t="s">
        <v>4</v>
      </c>
      <c r="D28" s="63" t="s">
        <v>19</v>
      </c>
      <c r="E28" s="64">
        <v>33</v>
      </c>
      <c r="F28" s="65">
        <f t="shared" si="0"/>
        <v>1.9475659371492704E-2</v>
      </c>
      <c r="G28" s="65">
        <f t="shared" si="1"/>
        <v>2.0833333333333333E-3</v>
      </c>
      <c r="H28" s="63">
        <f t="shared" si="2"/>
        <v>33</v>
      </c>
      <c r="I28" s="63">
        <f t="shared" si="3"/>
        <v>0</v>
      </c>
      <c r="J28" s="63">
        <f t="shared" si="4"/>
        <v>0</v>
      </c>
      <c r="K28" s="63">
        <f t="shared" si="5"/>
        <v>0</v>
      </c>
      <c r="L28" s="63">
        <f t="shared" si="6"/>
        <v>33</v>
      </c>
      <c r="M28" s="63">
        <v>1</v>
      </c>
      <c r="N28" s="63">
        <v>27</v>
      </c>
      <c r="O28" s="63">
        <v>18</v>
      </c>
      <c r="P28" s="63">
        <v>3</v>
      </c>
      <c r="Q28" s="63" t="s">
        <v>17</v>
      </c>
      <c r="R28" s="63">
        <v>55529</v>
      </c>
      <c r="S28" s="63">
        <v>5940</v>
      </c>
      <c r="T28" s="67">
        <v>2</v>
      </c>
    </row>
    <row r="29" spans="1:20" hidden="1" outlineLevel="4">
      <c r="A29" s="62">
        <v>3</v>
      </c>
      <c r="B29" s="63" t="s">
        <v>25</v>
      </c>
      <c r="C29" s="63" t="s">
        <v>4</v>
      </c>
      <c r="D29" s="63" t="s">
        <v>21</v>
      </c>
      <c r="E29" s="64">
        <v>2</v>
      </c>
      <c r="F29" s="65">
        <f t="shared" si="0"/>
        <v>6.34837962962963E-3</v>
      </c>
      <c r="G29" s="65">
        <f t="shared" si="1"/>
        <v>3.3854166666666668E-3</v>
      </c>
      <c r="H29" s="63">
        <f t="shared" si="2"/>
        <v>2</v>
      </c>
      <c r="I29" s="63">
        <f t="shared" si="3"/>
        <v>0</v>
      </c>
      <c r="J29" s="63">
        <f t="shared" si="4"/>
        <v>0</v>
      </c>
      <c r="K29" s="63">
        <f t="shared" si="5"/>
        <v>0</v>
      </c>
      <c r="L29" s="63">
        <f t="shared" si="6"/>
        <v>2</v>
      </c>
      <c r="M29" s="63">
        <v>1</v>
      </c>
      <c r="N29" s="63">
        <v>27</v>
      </c>
      <c r="O29" s="63">
        <v>20</v>
      </c>
      <c r="P29" s="63">
        <v>3</v>
      </c>
      <c r="Q29" s="63" t="s">
        <v>17</v>
      </c>
      <c r="R29" s="63">
        <v>1097</v>
      </c>
      <c r="S29" s="63">
        <v>585</v>
      </c>
      <c r="T29" s="67">
        <v>2</v>
      </c>
    </row>
    <row r="30" spans="1:20" hidden="1" outlineLevel="4">
      <c r="A30" s="62">
        <v>3</v>
      </c>
      <c r="B30" s="63" t="s">
        <v>25</v>
      </c>
      <c r="C30" s="63" t="s">
        <v>4</v>
      </c>
      <c r="D30" s="63" t="s">
        <v>109</v>
      </c>
      <c r="E30" s="64">
        <v>190</v>
      </c>
      <c r="F30" s="65">
        <f t="shared" si="0"/>
        <v>1.138029970760234E-2</v>
      </c>
      <c r="G30" s="65">
        <f t="shared" si="1"/>
        <v>2.1863425925925926E-3</v>
      </c>
      <c r="H30" s="63">
        <f t="shared" si="2"/>
        <v>190</v>
      </c>
      <c r="I30" s="63">
        <f t="shared" si="3"/>
        <v>0</v>
      </c>
      <c r="J30" s="63">
        <f t="shared" si="4"/>
        <v>0</v>
      </c>
      <c r="K30" s="63">
        <f t="shared" si="5"/>
        <v>190</v>
      </c>
      <c r="L30" s="63">
        <f t="shared" si="6"/>
        <v>0</v>
      </c>
      <c r="M30" s="63">
        <v>3</v>
      </c>
      <c r="N30" s="63">
        <v>27</v>
      </c>
      <c r="O30" s="63">
        <v>162</v>
      </c>
      <c r="P30" s="63">
        <v>3</v>
      </c>
      <c r="Q30" s="63" t="s">
        <v>17</v>
      </c>
      <c r="R30" s="63">
        <v>186819</v>
      </c>
      <c r="S30" s="63">
        <v>35891</v>
      </c>
      <c r="T30" s="67">
        <v>2</v>
      </c>
    </row>
    <row r="31" spans="1:20" hidden="1" outlineLevel="4">
      <c r="A31" s="62">
        <v>3</v>
      </c>
      <c r="B31" s="63" t="s">
        <v>25</v>
      </c>
      <c r="C31" s="63" t="s">
        <v>4</v>
      </c>
      <c r="D31" s="63" t="s">
        <v>107</v>
      </c>
      <c r="E31" s="64">
        <v>18</v>
      </c>
      <c r="F31" s="65">
        <f t="shared" si="0"/>
        <v>1.7481995884773661E-2</v>
      </c>
      <c r="G31" s="65">
        <f t="shared" si="1"/>
        <v>0</v>
      </c>
      <c r="H31" s="63">
        <f t="shared" si="2"/>
        <v>18</v>
      </c>
      <c r="I31" s="63">
        <f t="shared" si="3"/>
        <v>0</v>
      </c>
      <c r="J31" s="63">
        <f t="shared" si="4"/>
        <v>0</v>
      </c>
      <c r="K31" s="63">
        <f t="shared" si="5"/>
        <v>0</v>
      </c>
      <c r="L31" s="63">
        <f t="shared" si="6"/>
        <v>18</v>
      </c>
      <c r="M31" s="63">
        <v>8</v>
      </c>
      <c r="N31" s="63">
        <v>27</v>
      </c>
      <c r="O31" s="63">
        <v>217</v>
      </c>
      <c r="P31" s="63">
        <v>3</v>
      </c>
      <c r="Q31" s="63" t="s">
        <v>17</v>
      </c>
      <c r="R31" s="63">
        <v>27188</v>
      </c>
      <c r="S31" s="63">
        <v>0</v>
      </c>
      <c r="T31" s="67">
        <v>2</v>
      </c>
    </row>
    <row r="32" spans="1:20" hidden="1" outlineLevel="3" collapsed="1">
      <c r="A32" s="62"/>
      <c r="B32" s="63"/>
      <c r="C32" s="103" t="s">
        <v>144</v>
      </c>
      <c r="D32" s="104"/>
      <c r="E32" s="105">
        <f>SUBTOTAL(9,E27:E31)</f>
        <v>262</v>
      </c>
      <c r="F32" s="106"/>
      <c r="G32" s="106"/>
      <c r="H32" s="63">
        <f>SUBTOTAL(9,H27:H31)</f>
        <v>262</v>
      </c>
      <c r="I32" s="63">
        <f>SUBTOTAL(9,I27:I31)</f>
        <v>0</v>
      </c>
      <c r="J32" s="63">
        <f>SUBTOTAL(9,J27:J31)</f>
        <v>0</v>
      </c>
      <c r="K32" s="63">
        <f>SUBTOTAL(9,K27:K31)</f>
        <v>190</v>
      </c>
      <c r="L32" s="63">
        <f>SUBTOTAL(9,L27:L31)</f>
        <v>72</v>
      </c>
      <c r="M32" s="63"/>
      <c r="N32" s="63"/>
      <c r="O32" s="63"/>
      <c r="P32" s="63"/>
      <c r="Q32" s="63"/>
      <c r="R32" s="63">
        <f>SUBTOTAL(9,R27:R31)</f>
        <v>286842</v>
      </c>
      <c r="S32" s="63">
        <f>SUBTOTAL(9,S27:S31)</f>
        <v>51287</v>
      </c>
      <c r="T32" s="67"/>
    </row>
    <row r="33" spans="1:20" hidden="1" outlineLevel="4">
      <c r="A33" s="62">
        <v>3</v>
      </c>
      <c r="B33" s="63" t="s">
        <v>25</v>
      </c>
      <c r="C33" s="63" t="s">
        <v>6</v>
      </c>
      <c r="D33" s="63" t="s">
        <v>114</v>
      </c>
      <c r="E33" s="64">
        <v>135</v>
      </c>
      <c r="F33" s="65">
        <f t="shared" si="0"/>
        <v>3.6099451303155006E-2</v>
      </c>
      <c r="G33" s="65">
        <f t="shared" si="1"/>
        <v>2.7708762002743484E-2</v>
      </c>
      <c r="H33" s="63">
        <f t="shared" si="2"/>
        <v>0</v>
      </c>
      <c r="I33" s="63">
        <f t="shared" si="3"/>
        <v>0</v>
      </c>
      <c r="J33" s="63">
        <f t="shared" si="4"/>
        <v>135</v>
      </c>
      <c r="K33" s="63">
        <f t="shared" si="5"/>
        <v>135</v>
      </c>
      <c r="L33" s="63">
        <f t="shared" si="6"/>
        <v>0</v>
      </c>
      <c r="M33" s="63">
        <v>3</v>
      </c>
      <c r="N33" s="63">
        <v>27</v>
      </c>
      <c r="O33" s="63">
        <v>169</v>
      </c>
      <c r="P33" s="63">
        <v>5</v>
      </c>
      <c r="Q33" s="63" t="s">
        <v>6</v>
      </c>
      <c r="R33" s="63">
        <v>421064</v>
      </c>
      <c r="S33" s="63">
        <v>323195</v>
      </c>
      <c r="T33" s="67">
        <v>2</v>
      </c>
    </row>
    <row r="34" spans="1:20" hidden="1" outlineLevel="3" collapsed="1">
      <c r="A34" s="62"/>
      <c r="B34" s="63"/>
      <c r="C34" s="112" t="s">
        <v>146</v>
      </c>
      <c r="D34" s="113"/>
      <c r="E34" s="114">
        <f>SUBTOTAL(9,E33:E33)</f>
        <v>135</v>
      </c>
      <c r="F34" s="115"/>
      <c r="G34" s="115"/>
      <c r="H34" s="63">
        <f>SUBTOTAL(9,H33:H33)</f>
        <v>0</v>
      </c>
      <c r="I34" s="63">
        <f>SUBTOTAL(9,I33:I33)</f>
        <v>0</v>
      </c>
      <c r="J34" s="63">
        <f>SUBTOTAL(9,J33:J33)</f>
        <v>135</v>
      </c>
      <c r="K34" s="63">
        <f>SUBTOTAL(9,K33:K33)</f>
        <v>135</v>
      </c>
      <c r="L34" s="63">
        <f>SUBTOTAL(9,L33:L33)</f>
        <v>0</v>
      </c>
      <c r="M34" s="63"/>
      <c r="N34" s="63"/>
      <c r="O34" s="63"/>
      <c r="P34" s="63"/>
      <c r="Q34" s="63"/>
      <c r="R34" s="63">
        <f>SUBTOTAL(9,R33:R33)</f>
        <v>421064</v>
      </c>
      <c r="S34" s="63">
        <f>SUBTOTAL(9,S33:S33)</f>
        <v>323195</v>
      </c>
      <c r="T34" s="67"/>
    </row>
    <row r="35" spans="1:20" ht="15.6" outlineLevel="2" collapsed="1">
      <c r="A35" s="62"/>
      <c r="B35" s="111" t="s">
        <v>83</v>
      </c>
      <c r="C35" s="77"/>
      <c r="D35" s="77"/>
      <c r="E35" s="78">
        <f>SUBTOTAL(9,E27:E33)</f>
        <v>397</v>
      </c>
      <c r="F35" s="79">
        <v>2.0636574074074075E-2</v>
      </c>
      <c r="G35" s="79">
        <v>1.091435185185185E-2</v>
      </c>
      <c r="H35" s="63">
        <f>SUBTOTAL(9,H27:H33)</f>
        <v>262</v>
      </c>
      <c r="I35" s="63">
        <f>SUBTOTAL(9,I27:I33)</f>
        <v>0</v>
      </c>
      <c r="J35" s="63">
        <f>SUBTOTAL(9,J27:J33)</f>
        <v>135</v>
      </c>
      <c r="K35" s="63">
        <f>SUBTOTAL(9,K27:K33)</f>
        <v>325</v>
      </c>
      <c r="L35" s="63">
        <f>SUBTOTAL(9,L27:L33)</f>
        <v>72</v>
      </c>
      <c r="M35" s="63"/>
      <c r="N35" s="63"/>
      <c r="O35" s="63"/>
      <c r="P35" s="63"/>
      <c r="Q35" s="63"/>
      <c r="R35" s="63">
        <f>SUBTOTAL(9,R27:R33)</f>
        <v>707906</v>
      </c>
      <c r="S35" s="63">
        <f>SUBTOTAL(9,S27:S33)</f>
        <v>374482</v>
      </c>
      <c r="T35" s="67"/>
    </row>
    <row r="36" spans="1:20" hidden="1" outlineLevel="4">
      <c r="A36" s="62">
        <v>3</v>
      </c>
      <c r="B36" s="63" t="s">
        <v>26</v>
      </c>
      <c r="C36" s="63" t="s">
        <v>4</v>
      </c>
      <c r="D36" s="63" t="s">
        <v>16</v>
      </c>
      <c r="E36" s="64">
        <v>219</v>
      </c>
      <c r="F36" s="65">
        <f t="shared" si="0"/>
        <v>6.3287459834263492E-3</v>
      </c>
      <c r="G36" s="65">
        <f t="shared" si="1"/>
        <v>8.3845974970404198E-3</v>
      </c>
      <c r="H36" s="63">
        <f t="shared" si="2"/>
        <v>219</v>
      </c>
      <c r="I36" s="63">
        <f t="shared" si="3"/>
        <v>0</v>
      </c>
      <c r="J36" s="63">
        <f t="shared" si="4"/>
        <v>0</v>
      </c>
      <c r="K36" s="63">
        <f t="shared" si="5"/>
        <v>0</v>
      </c>
      <c r="L36" s="63">
        <f t="shared" si="6"/>
        <v>219</v>
      </c>
      <c r="M36" s="63">
        <v>1</v>
      </c>
      <c r="N36" s="63">
        <v>16</v>
      </c>
      <c r="O36" s="63">
        <v>17</v>
      </c>
      <c r="P36" s="63">
        <v>3</v>
      </c>
      <c r="Q36" s="63" t="s">
        <v>17</v>
      </c>
      <c r="R36" s="63">
        <v>119750</v>
      </c>
      <c r="S36" s="63">
        <v>158650</v>
      </c>
      <c r="T36" s="67">
        <v>2</v>
      </c>
    </row>
    <row r="37" spans="1:20" hidden="1" outlineLevel="4">
      <c r="A37" s="62">
        <v>3</v>
      </c>
      <c r="B37" s="63" t="s">
        <v>26</v>
      </c>
      <c r="C37" s="63" t="s">
        <v>4</v>
      </c>
      <c r="D37" s="63" t="s">
        <v>19</v>
      </c>
      <c r="E37" s="64">
        <v>14</v>
      </c>
      <c r="F37" s="65">
        <f t="shared" si="0"/>
        <v>5.6299603174603174E-3</v>
      </c>
      <c r="G37" s="65">
        <f t="shared" si="1"/>
        <v>7.7554563492063487E-3</v>
      </c>
      <c r="H37" s="63">
        <f t="shared" si="2"/>
        <v>14</v>
      </c>
      <c r="I37" s="63">
        <f t="shared" si="3"/>
        <v>0</v>
      </c>
      <c r="J37" s="63">
        <f t="shared" si="4"/>
        <v>0</v>
      </c>
      <c r="K37" s="63">
        <f t="shared" si="5"/>
        <v>0</v>
      </c>
      <c r="L37" s="63">
        <f t="shared" si="6"/>
        <v>14</v>
      </c>
      <c r="M37" s="63">
        <v>1</v>
      </c>
      <c r="N37" s="63">
        <v>16</v>
      </c>
      <c r="O37" s="63">
        <v>18</v>
      </c>
      <c r="P37" s="63">
        <v>3</v>
      </c>
      <c r="Q37" s="63" t="s">
        <v>17</v>
      </c>
      <c r="R37" s="63">
        <v>6810</v>
      </c>
      <c r="S37" s="63">
        <v>9381</v>
      </c>
      <c r="T37" s="67">
        <v>2</v>
      </c>
    </row>
    <row r="38" spans="1:20" hidden="1" outlineLevel="4">
      <c r="A38" s="62">
        <v>3</v>
      </c>
      <c r="B38" s="63" t="s">
        <v>26</v>
      </c>
      <c r="C38" s="63" t="s">
        <v>4</v>
      </c>
      <c r="D38" s="63" t="s">
        <v>20</v>
      </c>
      <c r="E38" s="64">
        <v>238</v>
      </c>
      <c r="F38" s="65">
        <f t="shared" si="0"/>
        <v>8.2431236383442262E-3</v>
      </c>
      <c r="G38" s="65">
        <f t="shared" si="1"/>
        <v>8.2220666044195458E-3</v>
      </c>
      <c r="H38" s="63">
        <f t="shared" si="2"/>
        <v>238</v>
      </c>
      <c r="I38" s="63">
        <f t="shared" si="3"/>
        <v>0</v>
      </c>
      <c r="J38" s="63">
        <f t="shared" si="4"/>
        <v>0</v>
      </c>
      <c r="K38" s="63">
        <f t="shared" si="5"/>
        <v>0</v>
      </c>
      <c r="L38" s="63">
        <f t="shared" si="6"/>
        <v>238</v>
      </c>
      <c r="M38" s="63">
        <v>1</v>
      </c>
      <c r="N38" s="63">
        <v>16</v>
      </c>
      <c r="O38" s="63">
        <v>19</v>
      </c>
      <c r="P38" s="63">
        <v>3</v>
      </c>
      <c r="Q38" s="63" t="s">
        <v>17</v>
      </c>
      <c r="R38" s="63">
        <v>169505</v>
      </c>
      <c r="S38" s="63">
        <v>169072</v>
      </c>
      <c r="T38" s="67">
        <v>2</v>
      </c>
    </row>
    <row r="39" spans="1:20" hidden="1" outlineLevel="4">
      <c r="A39" s="62">
        <v>3</v>
      </c>
      <c r="B39" s="63" t="s">
        <v>26</v>
      </c>
      <c r="C39" s="63" t="s">
        <v>4</v>
      </c>
      <c r="D39" s="63" t="s">
        <v>21</v>
      </c>
      <c r="E39" s="64">
        <v>12</v>
      </c>
      <c r="F39" s="65">
        <f t="shared" si="0"/>
        <v>5.7783564814814815E-3</v>
      </c>
      <c r="G39" s="65">
        <f t="shared" si="1"/>
        <v>7.8443287037037041E-3</v>
      </c>
      <c r="H39" s="63">
        <f t="shared" si="2"/>
        <v>12</v>
      </c>
      <c r="I39" s="63">
        <f t="shared" si="3"/>
        <v>0</v>
      </c>
      <c r="J39" s="63">
        <f t="shared" si="4"/>
        <v>0</v>
      </c>
      <c r="K39" s="63">
        <f t="shared" si="5"/>
        <v>0</v>
      </c>
      <c r="L39" s="63">
        <f t="shared" si="6"/>
        <v>12</v>
      </c>
      <c r="M39" s="63">
        <v>1</v>
      </c>
      <c r="N39" s="63">
        <v>16</v>
      </c>
      <c r="O39" s="63">
        <v>20</v>
      </c>
      <c r="P39" s="63">
        <v>3</v>
      </c>
      <c r="Q39" s="63" t="s">
        <v>17</v>
      </c>
      <c r="R39" s="63">
        <v>5991</v>
      </c>
      <c r="S39" s="63">
        <v>8133</v>
      </c>
      <c r="T39" s="67">
        <v>2</v>
      </c>
    </row>
    <row r="40" spans="1:20" hidden="1" outlineLevel="4">
      <c r="A40" s="62">
        <v>3</v>
      </c>
      <c r="B40" s="63" t="s">
        <v>26</v>
      </c>
      <c r="C40" s="63" t="s">
        <v>4</v>
      </c>
      <c r="D40" s="63" t="s">
        <v>22</v>
      </c>
      <c r="E40" s="64">
        <v>6</v>
      </c>
      <c r="F40" s="65">
        <f t="shared" si="0"/>
        <v>9.475308641975308E-3</v>
      </c>
      <c r="G40" s="65">
        <f t="shared" si="1"/>
        <v>2.7025462962962962E-3</v>
      </c>
      <c r="H40" s="63">
        <f t="shared" si="2"/>
        <v>6</v>
      </c>
      <c r="I40" s="63">
        <f t="shared" si="3"/>
        <v>0</v>
      </c>
      <c r="J40" s="63">
        <f t="shared" si="4"/>
        <v>0</v>
      </c>
      <c r="K40" s="63">
        <f t="shared" si="5"/>
        <v>0</v>
      </c>
      <c r="L40" s="63">
        <f t="shared" si="6"/>
        <v>6</v>
      </c>
      <c r="M40" s="63">
        <v>1</v>
      </c>
      <c r="N40" s="63">
        <v>16</v>
      </c>
      <c r="O40" s="63">
        <v>21</v>
      </c>
      <c r="P40" s="63">
        <v>3</v>
      </c>
      <c r="Q40" s="63" t="s">
        <v>17</v>
      </c>
      <c r="R40" s="63">
        <v>4912</v>
      </c>
      <c r="S40" s="63">
        <v>1401</v>
      </c>
      <c r="T40" s="67">
        <v>2</v>
      </c>
    </row>
    <row r="41" spans="1:20" hidden="1" outlineLevel="4">
      <c r="A41" s="62">
        <v>3</v>
      </c>
      <c r="B41" s="63" t="s">
        <v>26</v>
      </c>
      <c r="C41" s="63" t="s">
        <v>4</v>
      </c>
      <c r="D41" s="63" t="s">
        <v>115</v>
      </c>
      <c r="E41" s="64">
        <v>967</v>
      </c>
      <c r="F41" s="65">
        <f t="shared" si="0"/>
        <v>8.0754002451262023E-3</v>
      </c>
      <c r="G41" s="65">
        <f t="shared" si="1"/>
        <v>3.1237193113485772E-3</v>
      </c>
      <c r="H41" s="63">
        <f t="shared" si="2"/>
        <v>967</v>
      </c>
      <c r="I41" s="63">
        <f t="shared" si="3"/>
        <v>0</v>
      </c>
      <c r="J41" s="63">
        <f t="shared" si="4"/>
        <v>0</v>
      </c>
      <c r="K41" s="63">
        <f t="shared" si="5"/>
        <v>967</v>
      </c>
      <c r="L41" s="63">
        <f t="shared" si="6"/>
        <v>0</v>
      </c>
      <c r="M41" s="63">
        <v>3</v>
      </c>
      <c r="N41" s="63">
        <v>16</v>
      </c>
      <c r="O41" s="63">
        <v>171</v>
      </c>
      <c r="P41" s="63">
        <v>3</v>
      </c>
      <c r="Q41" s="63" t="s">
        <v>17</v>
      </c>
      <c r="R41" s="63">
        <v>674690</v>
      </c>
      <c r="S41" s="63">
        <v>260983</v>
      </c>
      <c r="T41" s="67">
        <v>2</v>
      </c>
    </row>
    <row r="42" spans="1:20" hidden="1" outlineLevel="4">
      <c r="A42" s="62">
        <v>3</v>
      </c>
      <c r="B42" s="63" t="s">
        <v>26</v>
      </c>
      <c r="C42" s="63" t="s">
        <v>4</v>
      </c>
      <c r="D42" s="63" t="s">
        <v>110</v>
      </c>
      <c r="E42" s="64">
        <v>43</v>
      </c>
      <c r="F42" s="65">
        <f t="shared" si="0"/>
        <v>1.0572243755383291E-2</v>
      </c>
      <c r="G42" s="65">
        <f t="shared" si="1"/>
        <v>2.1691968130921617E-3</v>
      </c>
      <c r="H42" s="63">
        <f t="shared" si="2"/>
        <v>43</v>
      </c>
      <c r="I42" s="63">
        <f t="shared" si="3"/>
        <v>0</v>
      </c>
      <c r="J42" s="63">
        <f t="shared" si="4"/>
        <v>0</v>
      </c>
      <c r="K42" s="63">
        <f t="shared" si="5"/>
        <v>43</v>
      </c>
      <c r="L42" s="63">
        <f t="shared" si="6"/>
        <v>0</v>
      </c>
      <c r="M42" s="63">
        <v>3</v>
      </c>
      <c r="N42" s="63">
        <v>16</v>
      </c>
      <c r="O42" s="63">
        <v>207</v>
      </c>
      <c r="P42" s="63">
        <v>3</v>
      </c>
      <c r="Q42" s="63" t="s">
        <v>17</v>
      </c>
      <c r="R42" s="63">
        <v>39278</v>
      </c>
      <c r="S42" s="63">
        <v>8059</v>
      </c>
      <c r="T42" s="67">
        <v>2</v>
      </c>
    </row>
    <row r="43" spans="1:20" hidden="1" outlineLevel="4">
      <c r="A43" s="62">
        <v>3</v>
      </c>
      <c r="B43" s="63" t="s">
        <v>26</v>
      </c>
      <c r="C43" s="63" t="s">
        <v>4</v>
      </c>
      <c r="D43" s="63" t="s">
        <v>107</v>
      </c>
      <c r="E43" s="64">
        <v>388</v>
      </c>
      <c r="F43" s="65">
        <f t="shared" si="0"/>
        <v>6.5067773959526535E-3</v>
      </c>
      <c r="G43" s="65">
        <f t="shared" si="1"/>
        <v>1.7898052691867124E-7</v>
      </c>
      <c r="H43" s="63">
        <f t="shared" si="2"/>
        <v>388</v>
      </c>
      <c r="I43" s="63">
        <f t="shared" si="3"/>
        <v>0</v>
      </c>
      <c r="J43" s="63">
        <f t="shared" si="4"/>
        <v>0</v>
      </c>
      <c r="K43" s="63">
        <f t="shared" si="5"/>
        <v>0</v>
      </c>
      <c r="L43" s="63">
        <f t="shared" si="6"/>
        <v>388</v>
      </c>
      <c r="M43" s="63">
        <v>8</v>
      </c>
      <c r="N43" s="63">
        <v>16</v>
      </c>
      <c r="O43" s="63">
        <v>217</v>
      </c>
      <c r="P43" s="63">
        <v>3</v>
      </c>
      <c r="Q43" s="63" t="s">
        <v>17</v>
      </c>
      <c r="R43" s="63">
        <v>218128</v>
      </c>
      <c r="S43" s="63">
        <v>6</v>
      </c>
      <c r="T43" s="67">
        <v>2</v>
      </c>
    </row>
    <row r="44" spans="1:20" hidden="1" outlineLevel="4">
      <c r="A44" s="62">
        <v>3</v>
      </c>
      <c r="B44" s="63" t="s">
        <v>26</v>
      </c>
      <c r="C44" s="63" t="s">
        <v>4</v>
      </c>
      <c r="D44" s="63" t="s">
        <v>111</v>
      </c>
      <c r="E44" s="64">
        <v>6</v>
      </c>
      <c r="F44" s="65">
        <f t="shared" si="0"/>
        <v>8.292824074074074E-3</v>
      </c>
      <c r="G44" s="65">
        <f t="shared" si="1"/>
        <v>4.5679012345679016E-3</v>
      </c>
      <c r="H44" s="63">
        <f t="shared" si="2"/>
        <v>6</v>
      </c>
      <c r="I44" s="63">
        <f t="shared" si="3"/>
        <v>0</v>
      </c>
      <c r="J44" s="63">
        <f t="shared" si="4"/>
        <v>0</v>
      </c>
      <c r="K44" s="63">
        <f t="shared" si="5"/>
        <v>6</v>
      </c>
      <c r="L44" s="63">
        <f t="shared" si="6"/>
        <v>0</v>
      </c>
      <c r="M44" s="63">
        <v>3</v>
      </c>
      <c r="N44" s="63">
        <v>16</v>
      </c>
      <c r="O44" s="63">
        <v>224</v>
      </c>
      <c r="P44" s="63">
        <v>3</v>
      </c>
      <c r="Q44" s="63" t="s">
        <v>17</v>
      </c>
      <c r="R44" s="63">
        <v>4299</v>
      </c>
      <c r="S44" s="63">
        <v>2368</v>
      </c>
      <c r="T44" s="67">
        <v>2</v>
      </c>
    </row>
    <row r="45" spans="1:20" hidden="1" outlineLevel="3" collapsed="1">
      <c r="A45" s="62"/>
      <c r="B45" s="63"/>
      <c r="C45" s="103" t="s">
        <v>144</v>
      </c>
      <c r="D45" s="104"/>
      <c r="E45" s="105">
        <f>SUBTOTAL(9,E36:E44)</f>
        <v>1893</v>
      </c>
      <c r="F45" s="106"/>
      <c r="G45" s="106"/>
      <c r="H45" s="63">
        <f>SUBTOTAL(9,H36:H44)</f>
        <v>1893</v>
      </c>
      <c r="I45" s="63">
        <f>SUBTOTAL(9,I36:I44)</f>
        <v>0</v>
      </c>
      <c r="J45" s="63">
        <f>SUBTOTAL(9,J36:J44)</f>
        <v>0</v>
      </c>
      <c r="K45" s="63">
        <f>SUBTOTAL(9,K36:K44)</f>
        <v>1016</v>
      </c>
      <c r="L45" s="63">
        <f>SUBTOTAL(9,L36:L44)</f>
        <v>877</v>
      </c>
      <c r="M45" s="63"/>
      <c r="N45" s="63"/>
      <c r="O45" s="63"/>
      <c r="P45" s="63"/>
      <c r="Q45" s="63"/>
      <c r="R45" s="63">
        <f>SUBTOTAL(9,R36:R44)</f>
        <v>1243363</v>
      </c>
      <c r="S45" s="63">
        <f>SUBTOTAL(9,S36:S44)</f>
        <v>618053</v>
      </c>
      <c r="T45" s="67"/>
    </row>
    <row r="46" spans="1:20" ht="15.6" outlineLevel="2" collapsed="1">
      <c r="A46" s="62"/>
      <c r="B46" s="111" t="s">
        <v>84</v>
      </c>
      <c r="C46" s="77"/>
      <c r="D46" s="77"/>
      <c r="E46" s="78">
        <f>SUBTOTAL(9,E36:E44)</f>
        <v>1893</v>
      </c>
      <c r="F46" s="79">
        <v>7.6041666666666662E-3</v>
      </c>
      <c r="G46" s="79">
        <v>3.7731481481481483E-3</v>
      </c>
      <c r="H46" s="63">
        <f>SUBTOTAL(9,H36:H44)</f>
        <v>1893</v>
      </c>
      <c r="I46" s="63">
        <f>SUBTOTAL(9,I36:I44)</f>
        <v>0</v>
      </c>
      <c r="J46" s="63">
        <f>SUBTOTAL(9,J36:J44)</f>
        <v>0</v>
      </c>
      <c r="K46" s="63">
        <f>SUBTOTAL(9,K36:K44)</f>
        <v>1016</v>
      </c>
      <c r="L46" s="63">
        <f>SUBTOTAL(9,L36:L44)</f>
        <v>877</v>
      </c>
      <c r="M46" s="63"/>
      <c r="N46" s="63"/>
      <c r="O46" s="63"/>
      <c r="P46" s="63"/>
      <c r="Q46" s="63"/>
      <c r="R46" s="63">
        <f>SUBTOTAL(9,R36:R44)</f>
        <v>1243363</v>
      </c>
      <c r="S46" s="63">
        <f>SUBTOTAL(9,S36:S44)</f>
        <v>618053</v>
      </c>
      <c r="T46" s="67"/>
    </row>
    <row r="47" spans="1:20" hidden="1" outlineLevel="4">
      <c r="A47" s="62">
        <v>3</v>
      </c>
      <c r="B47" s="63" t="s">
        <v>27</v>
      </c>
      <c r="C47" s="63" t="s">
        <v>4</v>
      </c>
      <c r="D47" s="63" t="s">
        <v>16</v>
      </c>
      <c r="E47" s="64">
        <v>75</v>
      </c>
      <c r="F47" s="65">
        <f t="shared" si="0"/>
        <v>8.6242283950617275E-3</v>
      </c>
      <c r="G47" s="65">
        <f t="shared" si="1"/>
        <v>1.0247993827160493E-2</v>
      </c>
      <c r="H47" s="63">
        <f t="shared" si="2"/>
        <v>75</v>
      </c>
      <c r="I47" s="63">
        <f t="shared" si="3"/>
        <v>0</v>
      </c>
      <c r="J47" s="63">
        <f t="shared" si="4"/>
        <v>0</v>
      </c>
      <c r="K47" s="63">
        <f t="shared" si="5"/>
        <v>0</v>
      </c>
      <c r="L47" s="63">
        <f t="shared" si="6"/>
        <v>75</v>
      </c>
      <c r="M47" s="63">
        <v>1</v>
      </c>
      <c r="N47" s="63">
        <v>26</v>
      </c>
      <c r="O47" s="63">
        <v>17</v>
      </c>
      <c r="P47" s="63">
        <v>3</v>
      </c>
      <c r="Q47" s="63" t="s">
        <v>17</v>
      </c>
      <c r="R47" s="63">
        <v>55885</v>
      </c>
      <c r="S47" s="63">
        <v>66407</v>
      </c>
      <c r="T47" s="67">
        <v>2</v>
      </c>
    </row>
    <row r="48" spans="1:20" hidden="1" outlineLevel="4">
      <c r="A48" s="62">
        <v>3</v>
      </c>
      <c r="B48" s="63" t="s">
        <v>27</v>
      </c>
      <c r="C48" s="63" t="s">
        <v>4</v>
      </c>
      <c r="D48" s="63" t="s">
        <v>19</v>
      </c>
      <c r="E48" s="64">
        <v>37</v>
      </c>
      <c r="F48" s="65">
        <f t="shared" si="0"/>
        <v>7.5713213213213218E-3</v>
      </c>
      <c r="G48" s="65">
        <f t="shared" si="1"/>
        <v>8.0658783783783775E-3</v>
      </c>
      <c r="H48" s="63">
        <f t="shared" si="2"/>
        <v>37</v>
      </c>
      <c r="I48" s="63">
        <f t="shared" si="3"/>
        <v>0</v>
      </c>
      <c r="J48" s="63">
        <f t="shared" si="4"/>
        <v>0</v>
      </c>
      <c r="K48" s="63">
        <f t="shared" si="5"/>
        <v>0</v>
      </c>
      <c r="L48" s="63">
        <f t="shared" si="6"/>
        <v>37</v>
      </c>
      <c r="M48" s="63">
        <v>1</v>
      </c>
      <c r="N48" s="63">
        <v>26</v>
      </c>
      <c r="O48" s="63">
        <v>18</v>
      </c>
      <c r="P48" s="63">
        <v>3</v>
      </c>
      <c r="Q48" s="63" t="s">
        <v>17</v>
      </c>
      <c r="R48" s="63">
        <v>24204</v>
      </c>
      <c r="S48" s="63">
        <v>25785</v>
      </c>
      <c r="T48" s="67">
        <v>2</v>
      </c>
    </row>
    <row r="49" spans="1:20" hidden="1" outlineLevel="4">
      <c r="A49" s="62">
        <v>3</v>
      </c>
      <c r="B49" s="63" t="s">
        <v>27</v>
      </c>
      <c r="C49" s="63" t="s">
        <v>4</v>
      </c>
      <c r="D49" s="63" t="s">
        <v>21</v>
      </c>
      <c r="E49" s="64">
        <v>23</v>
      </c>
      <c r="F49" s="65">
        <f t="shared" si="0"/>
        <v>8.4244162640901774E-3</v>
      </c>
      <c r="G49" s="65">
        <f t="shared" si="1"/>
        <v>1.1759259259259259E-2</v>
      </c>
      <c r="H49" s="63">
        <f t="shared" si="2"/>
        <v>23</v>
      </c>
      <c r="I49" s="63">
        <f t="shared" si="3"/>
        <v>0</v>
      </c>
      <c r="J49" s="63">
        <f t="shared" si="4"/>
        <v>0</v>
      </c>
      <c r="K49" s="63">
        <f t="shared" si="5"/>
        <v>0</v>
      </c>
      <c r="L49" s="63">
        <f t="shared" si="6"/>
        <v>23</v>
      </c>
      <c r="M49" s="63">
        <v>1</v>
      </c>
      <c r="N49" s="63">
        <v>26</v>
      </c>
      <c r="O49" s="63">
        <v>20</v>
      </c>
      <c r="P49" s="63">
        <v>3</v>
      </c>
      <c r="Q49" s="63" t="s">
        <v>17</v>
      </c>
      <c r="R49" s="63">
        <v>16741</v>
      </c>
      <c r="S49" s="63">
        <v>23368</v>
      </c>
      <c r="T49" s="67">
        <v>2</v>
      </c>
    </row>
    <row r="50" spans="1:20" hidden="1" outlineLevel="4">
      <c r="A50" s="62">
        <v>3</v>
      </c>
      <c r="B50" s="63" t="s">
        <v>27</v>
      </c>
      <c r="C50" s="63" t="s">
        <v>4</v>
      </c>
      <c r="D50" s="63" t="s">
        <v>109</v>
      </c>
      <c r="E50" s="64">
        <v>310</v>
      </c>
      <c r="F50" s="65">
        <f t="shared" si="0"/>
        <v>9.2726254480286728E-3</v>
      </c>
      <c r="G50" s="65">
        <f t="shared" si="1"/>
        <v>5.4109543010752688E-3</v>
      </c>
      <c r="H50" s="63">
        <f t="shared" si="2"/>
        <v>310</v>
      </c>
      <c r="I50" s="63">
        <f t="shared" si="3"/>
        <v>0</v>
      </c>
      <c r="J50" s="63">
        <f t="shared" si="4"/>
        <v>0</v>
      </c>
      <c r="K50" s="63">
        <f t="shared" si="5"/>
        <v>310</v>
      </c>
      <c r="L50" s="63">
        <f t="shared" si="6"/>
        <v>0</v>
      </c>
      <c r="M50" s="63">
        <v>3</v>
      </c>
      <c r="N50" s="63">
        <v>26</v>
      </c>
      <c r="O50" s="63">
        <v>162</v>
      </c>
      <c r="P50" s="63">
        <v>3</v>
      </c>
      <c r="Q50" s="63" t="s">
        <v>17</v>
      </c>
      <c r="R50" s="63">
        <v>248358</v>
      </c>
      <c r="S50" s="63">
        <v>144927</v>
      </c>
      <c r="T50" s="67">
        <v>2</v>
      </c>
    </row>
    <row r="51" spans="1:20" hidden="1" outlineLevel="4">
      <c r="A51" s="62">
        <v>3</v>
      </c>
      <c r="B51" s="63" t="s">
        <v>27</v>
      </c>
      <c r="C51" s="63" t="s">
        <v>4</v>
      </c>
      <c r="D51" s="63" t="s">
        <v>107</v>
      </c>
      <c r="E51" s="64">
        <v>247</v>
      </c>
      <c r="F51" s="65">
        <f t="shared" si="0"/>
        <v>8.5216111860848699E-3</v>
      </c>
      <c r="G51" s="65">
        <f t="shared" si="1"/>
        <v>9.3717198980356881E-8</v>
      </c>
      <c r="H51" s="63">
        <f t="shared" si="2"/>
        <v>247</v>
      </c>
      <c r="I51" s="63">
        <f t="shared" si="3"/>
        <v>0</v>
      </c>
      <c r="J51" s="63">
        <f t="shared" si="4"/>
        <v>0</v>
      </c>
      <c r="K51" s="63">
        <f t="shared" si="5"/>
        <v>0</v>
      </c>
      <c r="L51" s="63">
        <f t="shared" si="6"/>
        <v>247</v>
      </c>
      <c r="M51" s="63">
        <v>8</v>
      </c>
      <c r="N51" s="63">
        <v>26</v>
      </c>
      <c r="O51" s="63">
        <v>217</v>
      </c>
      <c r="P51" s="63">
        <v>3</v>
      </c>
      <c r="Q51" s="63" t="s">
        <v>17</v>
      </c>
      <c r="R51" s="63">
        <v>181858</v>
      </c>
      <c r="S51" s="63">
        <v>2</v>
      </c>
      <c r="T51" s="67">
        <v>2</v>
      </c>
    </row>
    <row r="52" spans="1:20" hidden="1" outlineLevel="3" collapsed="1">
      <c r="A52" s="62"/>
      <c r="B52" s="63"/>
      <c r="C52" s="103" t="s">
        <v>144</v>
      </c>
      <c r="D52" s="104"/>
      <c r="E52" s="105">
        <f>SUBTOTAL(9,E47:E51)</f>
        <v>692</v>
      </c>
      <c r="F52" s="106"/>
      <c r="G52" s="106"/>
      <c r="H52" s="63">
        <f>SUBTOTAL(9,H47:H51)</f>
        <v>692</v>
      </c>
      <c r="I52" s="63">
        <f>SUBTOTAL(9,I47:I51)</f>
        <v>0</v>
      </c>
      <c r="J52" s="63">
        <f>SUBTOTAL(9,J47:J51)</f>
        <v>0</v>
      </c>
      <c r="K52" s="63">
        <f>SUBTOTAL(9,K47:K51)</f>
        <v>310</v>
      </c>
      <c r="L52" s="63">
        <f>SUBTOTAL(9,L47:L51)</f>
        <v>382</v>
      </c>
      <c r="M52" s="63"/>
      <c r="N52" s="63"/>
      <c r="O52" s="63"/>
      <c r="P52" s="63"/>
      <c r="Q52" s="63"/>
      <c r="R52" s="63">
        <f>SUBTOTAL(9,R47:R51)</f>
        <v>527046</v>
      </c>
      <c r="S52" s="63">
        <f>SUBTOTAL(9,S47:S51)</f>
        <v>260489</v>
      </c>
      <c r="T52" s="67"/>
    </row>
    <row r="53" spans="1:20" hidden="1" outlineLevel="4">
      <c r="A53" s="62">
        <v>3</v>
      </c>
      <c r="B53" s="63" t="s">
        <v>27</v>
      </c>
      <c r="C53" s="63" t="s">
        <v>5</v>
      </c>
      <c r="D53" s="63" t="s">
        <v>28</v>
      </c>
      <c r="E53" s="64">
        <v>22</v>
      </c>
      <c r="F53" s="65">
        <f t="shared" si="0"/>
        <v>1.0320917508417508E-2</v>
      </c>
      <c r="G53" s="65">
        <f t="shared" si="1"/>
        <v>2.3967803030303034E-2</v>
      </c>
      <c r="H53" s="63">
        <f t="shared" si="2"/>
        <v>0</v>
      </c>
      <c r="I53" s="63">
        <f t="shared" si="3"/>
        <v>22</v>
      </c>
      <c r="J53" s="63">
        <f t="shared" si="4"/>
        <v>0</v>
      </c>
      <c r="K53" s="63">
        <f t="shared" si="5"/>
        <v>0</v>
      </c>
      <c r="L53" s="63">
        <f t="shared" si="6"/>
        <v>22</v>
      </c>
      <c r="M53" s="63">
        <v>1</v>
      </c>
      <c r="N53" s="63">
        <v>26</v>
      </c>
      <c r="O53" s="63">
        <v>173</v>
      </c>
      <c r="P53" s="63">
        <v>12</v>
      </c>
      <c r="Q53" s="63" t="s">
        <v>29</v>
      </c>
      <c r="R53" s="63">
        <v>19618</v>
      </c>
      <c r="S53" s="63">
        <v>45558</v>
      </c>
      <c r="T53" s="67">
        <v>2</v>
      </c>
    </row>
    <row r="54" spans="1:20" hidden="1" outlineLevel="4">
      <c r="A54" s="62">
        <v>3</v>
      </c>
      <c r="B54" s="63" t="s">
        <v>27</v>
      </c>
      <c r="C54" s="63" t="s">
        <v>5</v>
      </c>
      <c r="D54" s="63" t="s">
        <v>30</v>
      </c>
      <c r="E54" s="64">
        <v>24</v>
      </c>
      <c r="F54" s="65">
        <f t="shared" si="0"/>
        <v>1.9383680555555557E-2</v>
      </c>
      <c r="G54" s="65">
        <f t="shared" si="1"/>
        <v>4.3962673611111114E-2</v>
      </c>
      <c r="H54" s="63">
        <f t="shared" si="2"/>
        <v>0</v>
      </c>
      <c r="I54" s="63">
        <f t="shared" si="3"/>
        <v>24</v>
      </c>
      <c r="J54" s="63">
        <f t="shared" si="4"/>
        <v>0</v>
      </c>
      <c r="K54" s="63">
        <f t="shared" si="5"/>
        <v>0</v>
      </c>
      <c r="L54" s="63">
        <f t="shared" si="6"/>
        <v>24</v>
      </c>
      <c r="M54" s="63">
        <v>1</v>
      </c>
      <c r="N54" s="63">
        <v>26</v>
      </c>
      <c r="O54" s="63">
        <v>174</v>
      </c>
      <c r="P54" s="63">
        <v>12</v>
      </c>
      <c r="Q54" s="63" t="s">
        <v>29</v>
      </c>
      <c r="R54" s="63">
        <v>40194</v>
      </c>
      <c r="S54" s="63">
        <v>91161</v>
      </c>
      <c r="T54" s="67">
        <v>2</v>
      </c>
    </row>
    <row r="55" spans="1:20" hidden="1" outlineLevel="4">
      <c r="A55" s="62">
        <v>3</v>
      </c>
      <c r="B55" s="63" t="s">
        <v>27</v>
      </c>
      <c r="C55" s="63" t="s">
        <v>5</v>
      </c>
      <c r="D55" s="63" t="s">
        <v>31</v>
      </c>
      <c r="E55" s="64">
        <v>18</v>
      </c>
      <c r="F55" s="65">
        <f t="shared" si="0"/>
        <v>1.4001414609053497E-2</v>
      </c>
      <c r="G55" s="65">
        <f t="shared" si="1"/>
        <v>2.0014146090534979E-2</v>
      </c>
      <c r="H55" s="63">
        <f t="shared" si="2"/>
        <v>0</v>
      </c>
      <c r="I55" s="63">
        <f t="shared" si="3"/>
        <v>18</v>
      </c>
      <c r="J55" s="63">
        <f t="shared" si="4"/>
        <v>0</v>
      </c>
      <c r="K55" s="63">
        <f t="shared" si="5"/>
        <v>0</v>
      </c>
      <c r="L55" s="63">
        <f t="shared" si="6"/>
        <v>18</v>
      </c>
      <c r="M55" s="63">
        <v>1</v>
      </c>
      <c r="N55" s="63">
        <v>26</v>
      </c>
      <c r="O55" s="63">
        <v>175</v>
      </c>
      <c r="P55" s="63">
        <v>12</v>
      </c>
      <c r="Q55" s="63" t="s">
        <v>29</v>
      </c>
      <c r="R55" s="63">
        <v>21775</v>
      </c>
      <c r="S55" s="63">
        <v>31126</v>
      </c>
      <c r="T55" s="67">
        <v>2</v>
      </c>
    </row>
    <row r="56" spans="1:20" hidden="1" outlineLevel="4">
      <c r="A56" s="62">
        <v>3</v>
      </c>
      <c r="B56" s="63" t="s">
        <v>27</v>
      </c>
      <c r="C56" s="63" t="s">
        <v>5</v>
      </c>
      <c r="D56" s="63" t="s">
        <v>116</v>
      </c>
      <c r="E56" s="64">
        <v>20</v>
      </c>
      <c r="F56" s="65">
        <f t="shared" si="0"/>
        <v>1.2223379629629629E-2</v>
      </c>
      <c r="G56" s="65">
        <f t="shared" si="1"/>
        <v>1.4126736111111111E-2</v>
      </c>
      <c r="H56" s="63">
        <f t="shared" si="2"/>
        <v>0</v>
      </c>
      <c r="I56" s="63">
        <f t="shared" si="3"/>
        <v>20</v>
      </c>
      <c r="J56" s="63">
        <f t="shared" si="4"/>
        <v>0</v>
      </c>
      <c r="K56" s="63">
        <f t="shared" si="5"/>
        <v>20</v>
      </c>
      <c r="L56" s="63">
        <f t="shared" si="6"/>
        <v>0</v>
      </c>
      <c r="M56" s="63">
        <v>3</v>
      </c>
      <c r="N56" s="63">
        <v>26</v>
      </c>
      <c r="O56" s="63">
        <v>176</v>
      </c>
      <c r="P56" s="63">
        <v>12</v>
      </c>
      <c r="Q56" s="63" t="s">
        <v>29</v>
      </c>
      <c r="R56" s="63">
        <v>21122</v>
      </c>
      <c r="S56" s="63">
        <v>24411</v>
      </c>
      <c r="T56" s="67">
        <v>2</v>
      </c>
    </row>
    <row r="57" spans="1:20" hidden="1" outlineLevel="4">
      <c r="A57" s="62">
        <v>3</v>
      </c>
      <c r="B57" s="63" t="s">
        <v>27</v>
      </c>
      <c r="C57" s="63" t="s">
        <v>5</v>
      </c>
      <c r="D57" s="63" t="s">
        <v>117</v>
      </c>
      <c r="E57" s="64">
        <v>95</v>
      </c>
      <c r="F57" s="65">
        <f t="shared" si="0"/>
        <v>1.7374269005847955E-2</v>
      </c>
      <c r="G57" s="65">
        <f t="shared" si="1"/>
        <v>2.3473562378167639E-2</v>
      </c>
      <c r="H57" s="63">
        <f t="shared" si="2"/>
        <v>0</v>
      </c>
      <c r="I57" s="63">
        <f t="shared" si="3"/>
        <v>95</v>
      </c>
      <c r="J57" s="63">
        <f t="shared" si="4"/>
        <v>0</v>
      </c>
      <c r="K57" s="63">
        <f t="shared" si="5"/>
        <v>95</v>
      </c>
      <c r="L57" s="63">
        <f t="shared" si="6"/>
        <v>0</v>
      </c>
      <c r="M57" s="63">
        <v>3</v>
      </c>
      <c r="N57" s="63">
        <v>26</v>
      </c>
      <c r="O57" s="63">
        <v>177</v>
      </c>
      <c r="P57" s="63">
        <v>12</v>
      </c>
      <c r="Q57" s="63" t="s">
        <v>29</v>
      </c>
      <c r="R57" s="63">
        <v>142608</v>
      </c>
      <c r="S57" s="63">
        <v>192671</v>
      </c>
      <c r="T57" s="67">
        <v>2</v>
      </c>
    </row>
    <row r="58" spans="1:20" hidden="1" outlineLevel="4">
      <c r="A58" s="62">
        <v>3</v>
      </c>
      <c r="B58" s="63" t="s">
        <v>27</v>
      </c>
      <c r="C58" s="63" t="s">
        <v>5</v>
      </c>
      <c r="D58" s="63" t="s">
        <v>118</v>
      </c>
      <c r="E58" s="64">
        <v>36</v>
      </c>
      <c r="F58" s="65">
        <f t="shared" si="0"/>
        <v>1.9930877057613171E-2</v>
      </c>
      <c r="G58" s="65">
        <f t="shared" si="1"/>
        <v>1.1125578703703703E-2</v>
      </c>
      <c r="H58" s="63">
        <f t="shared" si="2"/>
        <v>0</v>
      </c>
      <c r="I58" s="63">
        <f t="shared" si="3"/>
        <v>36</v>
      </c>
      <c r="J58" s="63">
        <f t="shared" si="4"/>
        <v>0</v>
      </c>
      <c r="K58" s="63">
        <f t="shared" si="5"/>
        <v>36</v>
      </c>
      <c r="L58" s="63">
        <f t="shared" si="6"/>
        <v>0</v>
      </c>
      <c r="M58" s="63">
        <v>3</v>
      </c>
      <c r="N58" s="63">
        <v>26</v>
      </c>
      <c r="O58" s="63">
        <v>178</v>
      </c>
      <c r="P58" s="63">
        <v>12</v>
      </c>
      <c r="Q58" s="63" t="s">
        <v>29</v>
      </c>
      <c r="R58" s="63">
        <v>61993</v>
      </c>
      <c r="S58" s="63">
        <v>34605</v>
      </c>
      <c r="T58" s="67">
        <v>2</v>
      </c>
    </row>
    <row r="59" spans="1:20" hidden="1" outlineLevel="4">
      <c r="A59" s="62">
        <v>3</v>
      </c>
      <c r="B59" s="63" t="s">
        <v>27</v>
      </c>
      <c r="C59" s="63" t="s">
        <v>5</v>
      </c>
      <c r="D59" s="63" t="s">
        <v>32</v>
      </c>
      <c r="E59" s="64">
        <v>2</v>
      </c>
      <c r="F59" s="65">
        <f t="shared" si="0"/>
        <v>4.445601851851852E-2</v>
      </c>
      <c r="G59" s="65">
        <f t="shared" si="1"/>
        <v>3.6238425925925924E-2</v>
      </c>
      <c r="H59" s="63">
        <f t="shared" si="2"/>
        <v>0</v>
      </c>
      <c r="I59" s="63">
        <f t="shared" si="3"/>
        <v>2</v>
      </c>
      <c r="J59" s="63">
        <f t="shared" si="4"/>
        <v>0</v>
      </c>
      <c r="K59" s="63">
        <f t="shared" si="5"/>
        <v>0</v>
      </c>
      <c r="L59" s="63">
        <f t="shared" si="6"/>
        <v>2</v>
      </c>
      <c r="M59" s="63">
        <v>1</v>
      </c>
      <c r="N59" s="63">
        <v>26</v>
      </c>
      <c r="O59" s="63">
        <v>199</v>
      </c>
      <c r="P59" s="63">
        <v>12</v>
      </c>
      <c r="Q59" s="63" t="s">
        <v>29</v>
      </c>
      <c r="R59" s="63">
        <v>7682</v>
      </c>
      <c r="S59" s="63">
        <v>6262</v>
      </c>
      <c r="T59" s="67">
        <v>2</v>
      </c>
    </row>
    <row r="60" spans="1:20" hidden="1" outlineLevel="4">
      <c r="A60" s="62">
        <v>3</v>
      </c>
      <c r="B60" s="63" t="s">
        <v>27</v>
      </c>
      <c r="C60" s="63" t="s">
        <v>5</v>
      </c>
      <c r="D60" s="63" t="s">
        <v>119</v>
      </c>
      <c r="E60" s="64">
        <v>1</v>
      </c>
      <c r="F60" s="65">
        <f t="shared" si="0"/>
        <v>4.5775462962962962E-2</v>
      </c>
      <c r="G60" s="65">
        <f t="shared" si="1"/>
        <v>4.4143518518518519E-2</v>
      </c>
      <c r="H60" s="63">
        <f t="shared" si="2"/>
        <v>0</v>
      </c>
      <c r="I60" s="63">
        <f t="shared" si="3"/>
        <v>1</v>
      </c>
      <c r="J60" s="63">
        <f t="shared" si="4"/>
        <v>0</v>
      </c>
      <c r="K60" s="63">
        <f t="shared" si="5"/>
        <v>1</v>
      </c>
      <c r="L60" s="63">
        <f t="shared" si="6"/>
        <v>0</v>
      </c>
      <c r="M60" s="63">
        <v>3</v>
      </c>
      <c r="N60" s="63">
        <v>26</v>
      </c>
      <c r="O60" s="63">
        <v>200</v>
      </c>
      <c r="P60" s="63">
        <v>12</v>
      </c>
      <c r="Q60" s="63" t="s">
        <v>29</v>
      </c>
      <c r="R60" s="63">
        <v>3955</v>
      </c>
      <c r="S60" s="63">
        <v>3814</v>
      </c>
      <c r="T60" s="67">
        <v>2</v>
      </c>
    </row>
    <row r="61" spans="1:20" hidden="1" outlineLevel="3" collapsed="1">
      <c r="A61" s="62"/>
      <c r="B61" s="63"/>
      <c r="C61" s="107" t="s">
        <v>145</v>
      </c>
      <c r="D61" s="108"/>
      <c r="E61" s="109">
        <f>SUBTOTAL(9,E53:E60)</f>
        <v>218</v>
      </c>
      <c r="F61" s="110"/>
      <c r="G61" s="110"/>
      <c r="H61" s="63">
        <f>SUBTOTAL(9,H53:H60)</f>
        <v>0</v>
      </c>
      <c r="I61" s="63">
        <f>SUBTOTAL(9,I53:I60)</f>
        <v>218</v>
      </c>
      <c r="J61" s="63">
        <f>SUBTOTAL(9,J53:J60)</f>
        <v>0</v>
      </c>
      <c r="K61" s="63">
        <f>SUBTOTAL(9,K53:K60)</f>
        <v>152</v>
      </c>
      <c r="L61" s="63">
        <f>SUBTOTAL(9,L53:L60)</f>
        <v>66</v>
      </c>
      <c r="M61" s="63"/>
      <c r="N61" s="63"/>
      <c r="O61" s="63"/>
      <c r="P61" s="63"/>
      <c r="Q61" s="63"/>
      <c r="R61" s="63">
        <f>SUBTOTAL(9,R53:R60)</f>
        <v>318947</v>
      </c>
      <c r="S61" s="63">
        <f>SUBTOTAL(9,S53:S60)</f>
        <v>429608</v>
      </c>
      <c r="T61" s="67"/>
    </row>
    <row r="62" spans="1:20" hidden="1" outlineLevel="4">
      <c r="A62" s="62">
        <v>3</v>
      </c>
      <c r="B62" s="63" t="s">
        <v>27</v>
      </c>
      <c r="C62" s="63" t="s">
        <v>6</v>
      </c>
      <c r="D62" s="63" t="s">
        <v>33</v>
      </c>
      <c r="E62" s="64">
        <v>10</v>
      </c>
      <c r="F62" s="65">
        <f t="shared" si="0"/>
        <v>5.1875000000000003E-3</v>
      </c>
      <c r="G62" s="65">
        <f t="shared" si="1"/>
        <v>2.8460648148148147E-3</v>
      </c>
      <c r="H62" s="63">
        <f t="shared" si="2"/>
        <v>0</v>
      </c>
      <c r="I62" s="63">
        <f t="shared" si="3"/>
        <v>0</v>
      </c>
      <c r="J62" s="63">
        <f t="shared" si="4"/>
        <v>10</v>
      </c>
      <c r="K62" s="63">
        <f t="shared" si="5"/>
        <v>0</v>
      </c>
      <c r="L62" s="63">
        <f t="shared" si="6"/>
        <v>10</v>
      </c>
      <c r="M62" s="63">
        <v>1</v>
      </c>
      <c r="N62" s="63">
        <v>26</v>
      </c>
      <c r="O62" s="63">
        <v>86</v>
      </c>
      <c r="P62" s="63">
        <v>5</v>
      </c>
      <c r="Q62" s="63" t="s">
        <v>6</v>
      </c>
      <c r="R62" s="63">
        <v>4482</v>
      </c>
      <c r="S62" s="63">
        <v>2459</v>
      </c>
      <c r="T62" s="67">
        <v>2</v>
      </c>
    </row>
    <row r="63" spans="1:20" hidden="1" outlineLevel="4">
      <c r="A63" s="62">
        <v>3</v>
      </c>
      <c r="B63" s="63" t="s">
        <v>27</v>
      </c>
      <c r="C63" s="63" t="s">
        <v>6</v>
      </c>
      <c r="D63" s="63" t="s">
        <v>34</v>
      </c>
      <c r="E63" s="64">
        <v>223</v>
      </c>
      <c r="F63" s="65">
        <f t="shared" si="0"/>
        <v>8.540524829762499E-3</v>
      </c>
      <c r="G63" s="65">
        <f t="shared" si="1"/>
        <v>1.9691496429164591E-3</v>
      </c>
      <c r="H63" s="63">
        <f t="shared" si="2"/>
        <v>0</v>
      </c>
      <c r="I63" s="63">
        <f t="shared" si="3"/>
        <v>0</v>
      </c>
      <c r="J63" s="63">
        <f t="shared" si="4"/>
        <v>223</v>
      </c>
      <c r="K63" s="63">
        <f t="shared" si="5"/>
        <v>0</v>
      </c>
      <c r="L63" s="63">
        <f t="shared" si="6"/>
        <v>223</v>
      </c>
      <c r="M63" s="63">
        <v>1</v>
      </c>
      <c r="N63" s="63">
        <v>26</v>
      </c>
      <c r="O63" s="63">
        <v>103</v>
      </c>
      <c r="P63" s="63">
        <v>5</v>
      </c>
      <c r="Q63" s="63" t="s">
        <v>6</v>
      </c>
      <c r="R63" s="63">
        <v>164552</v>
      </c>
      <c r="S63" s="63">
        <v>37940</v>
      </c>
      <c r="T63" s="67">
        <v>2</v>
      </c>
    </row>
    <row r="64" spans="1:20" hidden="1" outlineLevel="4">
      <c r="A64" s="62">
        <v>3</v>
      </c>
      <c r="B64" s="63" t="s">
        <v>27</v>
      </c>
      <c r="C64" s="63" t="s">
        <v>6</v>
      </c>
      <c r="D64" s="63" t="s">
        <v>114</v>
      </c>
      <c r="E64" s="64">
        <v>195</v>
      </c>
      <c r="F64" s="65">
        <f t="shared" si="0"/>
        <v>1.1138473409306742E-2</v>
      </c>
      <c r="G64" s="65">
        <f t="shared" si="1"/>
        <v>1.819681861348528E-3</v>
      </c>
      <c r="H64" s="63">
        <f t="shared" si="2"/>
        <v>0</v>
      </c>
      <c r="I64" s="63">
        <f t="shared" si="3"/>
        <v>0</v>
      </c>
      <c r="J64" s="63">
        <f t="shared" si="4"/>
        <v>195</v>
      </c>
      <c r="K64" s="63">
        <f t="shared" si="5"/>
        <v>195</v>
      </c>
      <c r="L64" s="63">
        <f t="shared" si="6"/>
        <v>0</v>
      </c>
      <c r="M64" s="63">
        <v>3</v>
      </c>
      <c r="N64" s="63">
        <v>26</v>
      </c>
      <c r="O64" s="63">
        <v>169</v>
      </c>
      <c r="P64" s="63">
        <v>5</v>
      </c>
      <c r="Q64" s="63" t="s">
        <v>6</v>
      </c>
      <c r="R64" s="63">
        <v>187661</v>
      </c>
      <c r="S64" s="63">
        <v>30658</v>
      </c>
      <c r="T64" s="67">
        <v>2</v>
      </c>
    </row>
    <row r="65" spans="1:20" hidden="1" outlineLevel="4">
      <c r="A65" s="62">
        <v>3</v>
      </c>
      <c r="B65" s="63" t="s">
        <v>27</v>
      </c>
      <c r="C65" s="63" t="s">
        <v>6</v>
      </c>
      <c r="D65" s="63" t="s">
        <v>35</v>
      </c>
      <c r="E65" s="64">
        <v>2</v>
      </c>
      <c r="F65" s="65">
        <f t="shared" si="0"/>
        <v>1.736111111111111E-3</v>
      </c>
      <c r="G65" s="65">
        <f t="shared" si="1"/>
        <v>5.2893518518518515E-3</v>
      </c>
      <c r="H65" s="63">
        <f t="shared" si="2"/>
        <v>0</v>
      </c>
      <c r="I65" s="63">
        <f t="shared" si="3"/>
        <v>0</v>
      </c>
      <c r="J65" s="63">
        <f t="shared" si="4"/>
        <v>2</v>
      </c>
      <c r="K65" s="63">
        <f t="shared" si="5"/>
        <v>0</v>
      </c>
      <c r="L65" s="63">
        <f t="shared" si="6"/>
        <v>2</v>
      </c>
      <c r="M65" s="63">
        <v>1</v>
      </c>
      <c r="N65" s="63">
        <v>26</v>
      </c>
      <c r="O65" s="63">
        <v>172</v>
      </c>
      <c r="P65" s="63">
        <v>5</v>
      </c>
      <c r="Q65" s="63" t="s">
        <v>6</v>
      </c>
      <c r="R65" s="63">
        <v>300</v>
      </c>
      <c r="S65" s="63">
        <v>914</v>
      </c>
      <c r="T65" s="67">
        <v>2</v>
      </c>
    </row>
    <row r="66" spans="1:20" hidden="1" outlineLevel="3" collapsed="1">
      <c r="A66" s="62"/>
      <c r="B66" s="63"/>
      <c r="C66" s="112" t="s">
        <v>146</v>
      </c>
      <c r="D66" s="113"/>
      <c r="E66" s="114">
        <f>SUBTOTAL(9,E62:E65)</f>
        <v>430</v>
      </c>
      <c r="F66" s="115"/>
      <c r="G66" s="115"/>
      <c r="H66" s="63">
        <f>SUBTOTAL(9,H62:H65)</f>
        <v>0</v>
      </c>
      <c r="I66" s="63">
        <f>SUBTOTAL(9,I62:I65)</f>
        <v>0</v>
      </c>
      <c r="J66" s="63">
        <f>SUBTOTAL(9,J62:J65)</f>
        <v>430</v>
      </c>
      <c r="K66" s="63">
        <f>SUBTOTAL(9,K62:K65)</f>
        <v>195</v>
      </c>
      <c r="L66" s="63">
        <f>SUBTOTAL(9,L62:L65)</f>
        <v>235</v>
      </c>
      <c r="M66" s="63"/>
      <c r="N66" s="63"/>
      <c r="O66" s="63"/>
      <c r="P66" s="63"/>
      <c r="Q66" s="63"/>
      <c r="R66" s="63">
        <f>SUBTOTAL(9,R62:R65)</f>
        <v>356995</v>
      </c>
      <c r="S66" s="63">
        <f>SUBTOTAL(9,S62:S65)</f>
        <v>71971</v>
      </c>
      <c r="T66" s="67"/>
    </row>
    <row r="67" spans="1:20" ht="15.6" outlineLevel="2" collapsed="1">
      <c r="A67" s="62"/>
      <c r="B67" s="111" t="s">
        <v>85</v>
      </c>
      <c r="C67" s="77"/>
      <c r="D67" s="77"/>
      <c r="E67" s="78">
        <f>SUBTOTAL(9,E47:E65)</f>
        <v>1340</v>
      </c>
      <c r="F67" s="79">
        <v>1.0393518518518519E-2</v>
      </c>
      <c r="G67" s="79">
        <v>6.5856481481481469E-3</v>
      </c>
      <c r="H67" s="63">
        <f>SUBTOTAL(9,H47:H65)</f>
        <v>692</v>
      </c>
      <c r="I67" s="63">
        <f>SUBTOTAL(9,I47:I65)</f>
        <v>218</v>
      </c>
      <c r="J67" s="63">
        <f>SUBTOTAL(9,J47:J65)</f>
        <v>430</v>
      </c>
      <c r="K67" s="63">
        <f>SUBTOTAL(9,K47:K65)</f>
        <v>657</v>
      </c>
      <c r="L67" s="63">
        <f>SUBTOTAL(9,L47:L65)</f>
        <v>683</v>
      </c>
      <c r="M67" s="63"/>
      <c r="N67" s="63"/>
      <c r="O67" s="63"/>
      <c r="P67" s="63"/>
      <c r="Q67" s="63"/>
      <c r="R67" s="63">
        <f>SUBTOTAL(9,R47:R65)</f>
        <v>1202988</v>
      </c>
      <c r="S67" s="63">
        <f>SUBTOTAL(9,S47:S65)</f>
        <v>762068</v>
      </c>
      <c r="T67" s="67"/>
    </row>
    <row r="68" spans="1:20" hidden="1" outlineLevel="4">
      <c r="A68" s="62">
        <v>3</v>
      </c>
      <c r="B68" s="63" t="s">
        <v>36</v>
      </c>
      <c r="C68" s="63" t="s">
        <v>4</v>
      </c>
      <c r="D68" s="63" t="s">
        <v>16</v>
      </c>
      <c r="E68" s="64">
        <v>96</v>
      </c>
      <c r="F68" s="65">
        <f t="shared" si="0"/>
        <v>7.4862557870370369E-3</v>
      </c>
      <c r="G68" s="65">
        <f t="shared" si="1"/>
        <v>4.35546875E-3</v>
      </c>
      <c r="H68" s="63">
        <f t="shared" si="2"/>
        <v>96</v>
      </c>
      <c r="I68" s="63">
        <f t="shared" si="3"/>
        <v>0</v>
      </c>
      <c r="J68" s="63">
        <f t="shared" si="4"/>
        <v>0</v>
      </c>
      <c r="K68" s="63">
        <f t="shared" si="5"/>
        <v>0</v>
      </c>
      <c r="L68" s="63">
        <f t="shared" si="6"/>
        <v>96</v>
      </c>
      <c r="M68" s="63">
        <v>1</v>
      </c>
      <c r="N68" s="63">
        <v>18</v>
      </c>
      <c r="O68" s="63">
        <v>17</v>
      </c>
      <c r="P68" s="63">
        <v>3</v>
      </c>
      <c r="Q68" s="63" t="s">
        <v>17</v>
      </c>
      <c r="R68" s="63">
        <v>62094</v>
      </c>
      <c r="S68" s="63">
        <v>36126</v>
      </c>
      <c r="T68" s="67">
        <v>2</v>
      </c>
    </row>
    <row r="69" spans="1:20" hidden="1" outlineLevel="4">
      <c r="A69" s="62">
        <v>3</v>
      </c>
      <c r="B69" s="63" t="s">
        <v>36</v>
      </c>
      <c r="C69" s="63" t="s">
        <v>4</v>
      </c>
      <c r="D69" s="63" t="s">
        <v>19</v>
      </c>
      <c r="E69" s="64">
        <v>471</v>
      </c>
      <c r="F69" s="65">
        <f t="shared" si="0"/>
        <v>5.6138928206337976E-3</v>
      </c>
      <c r="G69" s="65">
        <f t="shared" si="1"/>
        <v>3.1490573641582138E-3</v>
      </c>
      <c r="H69" s="63">
        <f t="shared" si="2"/>
        <v>471</v>
      </c>
      <c r="I69" s="63">
        <f t="shared" si="3"/>
        <v>0</v>
      </c>
      <c r="J69" s="63">
        <f t="shared" si="4"/>
        <v>0</v>
      </c>
      <c r="K69" s="63">
        <f t="shared" si="5"/>
        <v>0</v>
      </c>
      <c r="L69" s="63">
        <f t="shared" si="6"/>
        <v>471</v>
      </c>
      <c r="M69" s="63">
        <v>1</v>
      </c>
      <c r="N69" s="63">
        <v>18</v>
      </c>
      <c r="O69" s="63">
        <v>18</v>
      </c>
      <c r="P69" s="63">
        <v>3</v>
      </c>
      <c r="Q69" s="63" t="s">
        <v>17</v>
      </c>
      <c r="R69" s="63">
        <v>228454</v>
      </c>
      <c r="S69" s="63">
        <v>128149</v>
      </c>
      <c r="T69" s="67">
        <v>2</v>
      </c>
    </row>
    <row r="70" spans="1:20" hidden="1" outlineLevel="4">
      <c r="A70" s="62">
        <v>3</v>
      </c>
      <c r="B70" s="63" t="s">
        <v>36</v>
      </c>
      <c r="C70" s="63" t="s">
        <v>4</v>
      </c>
      <c r="D70" s="63" t="s">
        <v>21</v>
      </c>
      <c r="E70" s="64">
        <v>134</v>
      </c>
      <c r="F70" s="65">
        <f t="shared" si="0"/>
        <v>5.8049163902708679E-3</v>
      </c>
      <c r="G70" s="65">
        <f t="shared" si="1"/>
        <v>4.3382048092868988E-3</v>
      </c>
      <c r="H70" s="63">
        <f t="shared" si="2"/>
        <v>134</v>
      </c>
      <c r="I70" s="63">
        <f t="shared" si="3"/>
        <v>0</v>
      </c>
      <c r="J70" s="63">
        <f t="shared" si="4"/>
        <v>0</v>
      </c>
      <c r="K70" s="63">
        <f t="shared" si="5"/>
        <v>0</v>
      </c>
      <c r="L70" s="63">
        <f t="shared" si="6"/>
        <v>134</v>
      </c>
      <c r="M70" s="63">
        <v>1</v>
      </c>
      <c r="N70" s="63">
        <v>18</v>
      </c>
      <c r="O70" s="63">
        <v>20</v>
      </c>
      <c r="P70" s="63">
        <v>3</v>
      </c>
      <c r="Q70" s="63" t="s">
        <v>17</v>
      </c>
      <c r="R70" s="63">
        <v>67207</v>
      </c>
      <c r="S70" s="63">
        <v>50226</v>
      </c>
      <c r="T70" s="67">
        <v>2</v>
      </c>
    </row>
    <row r="71" spans="1:20" hidden="1" outlineLevel="4">
      <c r="A71" s="62">
        <v>3</v>
      </c>
      <c r="B71" s="63" t="s">
        <v>36</v>
      </c>
      <c r="C71" s="63" t="s">
        <v>4</v>
      </c>
      <c r="D71" s="63" t="s">
        <v>107</v>
      </c>
      <c r="E71" s="64">
        <v>68</v>
      </c>
      <c r="F71" s="65">
        <f t="shared" si="0"/>
        <v>4.8090277777777775E-3</v>
      </c>
      <c r="G71" s="65">
        <f t="shared" si="1"/>
        <v>0</v>
      </c>
      <c r="H71" s="63">
        <f t="shared" si="2"/>
        <v>68</v>
      </c>
      <c r="I71" s="63">
        <f t="shared" si="3"/>
        <v>0</v>
      </c>
      <c r="J71" s="63">
        <f t="shared" si="4"/>
        <v>0</v>
      </c>
      <c r="K71" s="63">
        <f t="shared" si="5"/>
        <v>0</v>
      </c>
      <c r="L71" s="63">
        <f t="shared" si="6"/>
        <v>68</v>
      </c>
      <c r="M71" s="63">
        <v>8</v>
      </c>
      <c r="N71" s="63">
        <v>18</v>
      </c>
      <c r="O71" s="63">
        <v>217</v>
      </c>
      <c r="P71" s="63">
        <v>3</v>
      </c>
      <c r="Q71" s="63" t="s">
        <v>17</v>
      </c>
      <c r="R71" s="63">
        <v>28254</v>
      </c>
      <c r="S71" s="63">
        <v>0</v>
      </c>
      <c r="T71" s="67">
        <v>2</v>
      </c>
    </row>
    <row r="72" spans="1:20" hidden="1" outlineLevel="3" collapsed="1">
      <c r="A72" s="62"/>
      <c r="B72" s="63"/>
      <c r="C72" s="103" t="s">
        <v>144</v>
      </c>
      <c r="D72" s="104"/>
      <c r="E72" s="105">
        <f>SUBTOTAL(9,E68:E71)</f>
        <v>769</v>
      </c>
      <c r="F72" s="106"/>
      <c r="G72" s="106"/>
      <c r="H72" s="63">
        <f>SUBTOTAL(9,H68:H71)</f>
        <v>769</v>
      </c>
      <c r="I72" s="63">
        <f>SUBTOTAL(9,I68:I71)</f>
        <v>0</v>
      </c>
      <c r="J72" s="63">
        <f>SUBTOTAL(9,J68:J71)</f>
        <v>0</v>
      </c>
      <c r="K72" s="63">
        <f>SUBTOTAL(9,K68:K71)</f>
        <v>0</v>
      </c>
      <c r="L72" s="63">
        <f>SUBTOTAL(9,L68:L71)</f>
        <v>769</v>
      </c>
      <c r="M72" s="63"/>
      <c r="N72" s="63"/>
      <c r="O72" s="63"/>
      <c r="P72" s="63"/>
      <c r="Q72" s="63"/>
      <c r="R72" s="63">
        <f>SUBTOTAL(9,R68:R71)</f>
        <v>386009</v>
      </c>
      <c r="S72" s="63">
        <f>SUBTOTAL(9,S68:S71)</f>
        <v>214501</v>
      </c>
      <c r="T72" s="67"/>
    </row>
    <row r="73" spans="1:20" hidden="1" outlineLevel="4">
      <c r="A73" s="62">
        <v>3</v>
      </c>
      <c r="B73" s="63" t="s">
        <v>36</v>
      </c>
      <c r="C73" s="63" t="s">
        <v>6</v>
      </c>
      <c r="D73" s="63" t="s">
        <v>37</v>
      </c>
      <c r="E73" s="64">
        <v>1084</v>
      </c>
      <c r="F73" s="65">
        <f t="shared" si="0"/>
        <v>1.3327482233155665E-2</v>
      </c>
      <c r="G73" s="65">
        <f t="shared" si="1"/>
        <v>4.3135741253245864E-3</v>
      </c>
      <c r="H73" s="63">
        <f t="shared" si="2"/>
        <v>0</v>
      </c>
      <c r="I73" s="63">
        <f t="shared" si="3"/>
        <v>0</v>
      </c>
      <c r="J73" s="63">
        <f t="shared" si="4"/>
        <v>1084</v>
      </c>
      <c r="K73" s="63">
        <f t="shared" si="5"/>
        <v>0</v>
      </c>
      <c r="L73" s="63">
        <f t="shared" si="6"/>
        <v>1084</v>
      </c>
      <c r="M73" s="63">
        <v>1</v>
      </c>
      <c r="N73" s="63">
        <v>18</v>
      </c>
      <c r="O73" s="63">
        <v>87</v>
      </c>
      <c r="P73" s="63">
        <v>5</v>
      </c>
      <c r="Q73" s="63" t="s">
        <v>6</v>
      </c>
      <c r="R73" s="63">
        <v>1248220</v>
      </c>
      <c r="S73" s="63">
        <v>403999</v>
      </c>
      <c r="T73" s="67">
        <v>2</v>
      </c>
    </row>
    <row r="74" spans="1:20" hidden="1" outlineLevel="3" collapsed="1">
      <c r="A74" s="62"/>
      <c r="B74" s="63"/>
      <c r="C74" s="112" t="s">
        <v>146</v>
      </c>
      <c r="D74" s="113"/>
      <c r="E74" s="114">
        <f>SUBTOTAL(9,E73:E73)</f>
        <v>1084</v>
      </c>
      <c r="F74" s="115"/>
      <c r="G74" s="115"/>
      <c r="H74" s="63">
        <f>SUBTOTAL(9,H73:H73)</f>
        <v>0</v>
      </c>
      <c r="I74" s="63">
        <f>SUBTOTAL(9,I73:I73)</f>
        <v>0</v>
      </c>
      <c r="J74" s="63">
        <f>SUBTOTAL(9,J73:J73)</f>
        <v>1084</v>
      </c>
      <c r="K74" s="63">
        <f>SUBTOTAL(9,K73:K73)</f>
        <v>0</v>
      </c>
      <c r="L74" s="63">
        <f>SUBTOTAL(9,L73:L73)</f>
        <v>1084</v>
      </c>
      <c r="M74" s="63"/>
      <c r="N74" s="63"/>
      <c r="O74" s="63"/>
      <c r="P74" s="63"/>
      <c r="Q74" s="63"/>
      <c r="R74" s="63">
        <f>SUBTOTAL(9,R73:R73)</f>
        <v>1248220</v>
      </c>
      <c r="S74" s="63">
        <f>SUBTOTAL(9,S73:S73)</f>
        <v>403999</v>
      </c>
      <c r="T74" s="67"/>
    </row>
    <row r="75" spans="1:20" ht="15.6" outlineLevel="2" collapsed="1">
      <c r="A75" s="62"/>
      <c r="B75" s="111" t="s">
        <v>86</v>
      </c>
      <c r="C75" s="77"/>
      <c r="D75" s="77"/>
      <c r="E75" s="78">
        <f>SUBTOTAL(9,E68:E73)</f>
        <v>1853</v>
      </c>
      <c r="F75" s="79">
        <v>1.0208333333333333E-2</v>
      </c>
      <c r="G75" s="79">
        <v>3.8657407407407408E-3</v>
      </c>
      <c r="H75" s="63">
        <f>SUBTOTAL(9,H68:H73)</f>
        <v>769</v>
      </c>
      <c r="I75" s="63">
        <f>SUBTOTAL(9,I68:I73)</f>
        <v>0</v>
      </c>
      <c r="J75" s="63">
        <f>SUBTOTAL(9,J68:J73)</f>
        <v>1084</v>
      </c>
      <c r="K75" s="63">
        <f>SUBTOTAL(9,K68:K73)</f>
        <v>0</v>
      </c>
      <c r="L75" s="63">
        <f>SUBTOTAL(9,L68:L73)</f>
        <v>1853</v>
      </c>
      <c r="M75" s="63"/>
      <c r="N75" s="63"/>
      <c r="O75" s="63"/>
      <c r="P75" s="63"/>
      <c r="Q75" s="63"/>
      <c r="R75" s="63">
        <f>SUBTOTAL(9,R68:R73)</f>
        <v>1634229</v>
      </c>
      <c r="S75" s="63">
        <f>SUBTOTAL(9,S68:S73)</f>
        <v>618500</v>
      </c>
      <c r="T75" s="67"/>
    </row>
    <row r="76" spans="1:20" ht="17.399999999999999" outlineLevel="1">
      <c r="A76" s="23" t="s">
        <v>104</v>
      </c>
      <c r="B76" s="88"/>
      <c r="C76" s="88"/>
      <c r="D76" s="88"/>
      <c r="E76" s="89">
        <f>SUBTOTAL(9,E5:E73)</f>
        <v>8146</v>
      </c>
      <c r="F76" s="90"/>
      <c r="G76" s="90"/>
      <c r="H76" s="63">
        <f>SUBTOTAL(9,H5:H73)</f>
        <v>5754</v>
      </c>
      <c r="I76" s="63">
        <f>SUBTOTAL(9,I5:I73)</f>
        <v>222</v>
      </c>
      <c r="J76" s="63">
        <f>SUBTOTAL(9,J5:J73)</f>
        <v>2170</v>
      </c>
      <c r="K76" s="63">
        <f>SUBTOTAL(9,K5:K73)</f>
        <v>3802</v>
      </c>
      <c r="L76" s="63">
        <f>SUBTOTAL(9,L5:L73)</f>
        <v>4344</v>
      </c>
      <c r="M76" s="63"/>
      <c r="N76" s="63"/>
      <c r="O76" s="63"/>
      <c r="P76" s="63"/>
      <c r="Q76" s="63"/>
      <c r="R76" s="63">
        <f>SUBTOTAL(9,R5:R73)</f>
        <v>6794921</v>
      </c>
      <c r="S76" s="63">
        <f>SUBTOTAL(9,S5:S73)</f>
        <v>2984974</v>
      </c>
      <c r="T76" s="67"/>
    </row>
    <row r="77" spans="1:20" hidden="1" outlineLevel="4">
      <c r="A77" s="91">
        <v>12</v>
      </c>
      <c r="B77" s="80" t="s">
        <v>38</v>
      </c>
      <c r="C77" s="80" t="s">
        <v>4</v>
      </c>
      <c r="D77" s="80" t="s">
        <v>16</v>
      </c>
      <c r="E77" s="81">
        <v>119</v>
      </c>
      <c r="F77" s="82">
        <f t="shared" si="0"/>
        <v>1.2537737317149083E-2</v>
      </c>
      <c r="G77" s="82">
        <f t="shared" si="1"/>
        <v>3.4271903205726731E-3</v>
      </c>
      <c r="H77" s="63">
        <f t="shared" si="2"/>
        <v>119</v>
      </c>
      <c r="I77" s="63">
        <f t="shared" si="3"/>
        <v>0</v>
      </c>
      <c r="J77" s="63">
        <f t="shared" si="4"/>
        <v>0</v>
      </c>
      <c r="K77" s="63">
        <f t="shared" si="5"/>
        <v>0</v>
      </c>
      <c r="L77" s="63">
        <f t="shared" si="6"/>
        <v>119</v>
      </c>
      <c r="M77" s="63">
        <v>1</v>
      </c>
      <c r="N77" s="63">
        <v>9</v>
      </c>
      <c r="O77" s="63">
        <v>17</v>
      </c>
      <c r="P77" s="63">
        <v>3</v>
      </c>
      <c r="Q77" s="63" t="s">
        <v>17</v>
      </c>
      <c r="R77" s="63">
        <v>128908</v>
      </c>
      <c r="S77" s="63">
        <v>35237</v>
      </c>
      <c r="T77" s="67">
        <v>2</v>
      </c>
    </row>
    <row r="78" spans="1:20" hidden="1" outlineLevel="4">
      <c r="A78" s="62">
        <v>12</v>
      </c>
      <c r="B78" s="63" t="s">
        <v>38</v>
      </c>
      <c r="C78" s="63" t="s">
        <v>4</v>
      </c>
      <c r="D78" s="63" t="s">
        <v>19</v>
      </c>
      <c r="E78" s="64">
        <v>68</v>
      </c>
      <c r="F78" s="65">
        <f t="shared" si="0"/>
        <v>1.1419355936819172E-2</v>
      </c>
      <c r="G78" s="65">
        <f t="shared" si="1"/>
        <v>5.0451048474945527E-3</v>
      </c>
      <c r="H78" s="63">
        <f t="shared" si="2"/>
        <v>68</v>
      </c>
      <c r="I78" s="63">
        <f t="shared" si="3"/>
        <v>0</v>
      </c>
      <c r="J78" s="63">
        <f t="shared" si="4"/>
        <v>0</v>
      </c>
      <c r="K78" s="63">
        <f t="shared" si="5"/>
        <v>0</v>
      </c>
      <c r="L78" s="63">
        <f t="shared" si="6"/>
        <v>68</v>
      </c>
      <c r="M78" s="63">
        <v>1</v>
      </c>
      <c r="N78" s="63">
        <v>9</v>
      </c>
      <c r="O78" s="63">
        <v>18</v>
      </c>
      <c r="P78" s="63">
        <v>3</v>
      </c>
      <c r="Q78" s="63" t="s">
        <v>17</v>
      </c>
      <c r="R78" s="63">
        <v>67091</v>
      </c>
      <c r="S78" s="63">
        <v>29641</v>
      </c>
      <c r="T78" s="67">
        <v>2</v>
      </c>
    </row>
    <row r="79" spans="1:20" hidden="1" outlineLevel="4">
      <c r="A79" s="62">
        <v>12</v>
      </c>
      <c r="B79" s="63" t="s">
        <v>38</v>
      </c>
      <c r="C79" s="63" t="s">
        <v>4</v>
      </c>
      <c r="D79" s="63" t="s">
        <v>20</v>
      </c>
      <c r="E79" s="64">
        <v>292</v>
      </c>
      <c r="F79" s="65">
        <f t="shared" si="0"/>
        <v>1.038792966768138E-2</v>
      </c>
      <c r="G79" s="65">
        <f t="shared" si="1"/>
        <v>7.1255073566717396E-3</v>
      </c>
      <c r="H79" s="63">
        <f t="shared" si="2"/>
        <v>292</v>
      </c>
      <c r="I79" s="63">
        <f t="shared" si="3"/>
        <v>0</v>
      </c>
      <c r="J79" s="63">
        <f t="shared" si="4"/>
        <v>0</v>
      </c>
      <c r="K79" s="63">
        <f t="shared" si="5"/>
        <v>0</v>
      </c>
      <c r="L79" s="63">
        <f t="shared" si="6"/>
        <v>292</v>
      </c>
      <c r="M79" s="63">
        <v>1</v>
      </c>
      <c r="N79" s="63">
        <v>9</v>
      </c>
      <c r="O79" s="63">
        <v>19</v>
      </c>
      <c r="P79" s="63">
        <v>3</v>
      </c>
      <c r="Q79" s="63" t="s">
        <v>17</v>
      </c>
      <c r="R79" s="63">
        <v>262075</v>
      </c>
      <c r="S79" s="63">
        <v>179768</v>
      </c>
      <c r="T79" s="67">
        <v>2</v>
      </c>
    </row>
    <row r="80" spans="1:20" hidden="1" outlineLevel="4">
      <c r="A80" s="62">
        <v>12</v>
      </c>
      <c r="B80" s="63" t="s">
        <v>38</v>
      </c>
      <c r="C80" s="63" t="s">
        <v>4</v>
      </c>
      <c r="D80" s="63" t="s">
        <v>21</v>
      </c>
      <c r="E80" s="64">
        <v>23</v>
      </c>
      <c r="F80" s="65">
        <f t="shared" si="0"/>
        <v>1.7765197262479871E-2</v>
      </c>
      <c r="G80" s="65">
        <f t="shared" si="1"/>
        <v>8.2060185185185187E-3</v>
      </c>
      <c r="H80" s="63">
        <f t="shared" si="2"/>
        <v>23</v>
      </c>
      <c r="I80" s="63">
        <f t="shared" si="3"/>
        <v>0</v>
      </c>
      <c r="J80" s="63">
        <f t="shared" si="4"/>
        <v>0</v>
      </c>
      <c r="K80" s="63">
        <f t="shared" si="5"/>
        <v>0</v>
      </c>
      <c r="L80" s="63">
        <f t="shared" si="6"/>
        <v>23</v>
      </c>
      <c r="M80" s="63">
        <v>1</v>
      </c>
      <c r="N80" s="63">
        <v>9</v>
      </c>
      <c r="O80" s="63">
        <v>20</v>
      </c>
      <c r="P80" s="63">
        <v>3</v>
      </c>
      <c r="Q80" s="63" t="s">
        <v>17</v>
      </c>
      <c r="R80" s="63">
        <v>35303</v>
      </c>
      <c r="S80" s="63">
        <v>16307</v>
      </c>
      <c r="T80" s="67">
        <v>2</v>
      </c>
    </row>
    <row r="81" spans="1:20" hidden="1" outlineLevel="4">
      <c r="A81" s="62">
        <v>12</v>
      </c>
      <c r="B81" s="63" t="s">
        <v>38</v>
      </c>
      <c r="C81" s="63" t="s">
        <v>4</v>
      </c>
      <c r="D81" s="63" t="s">
        <v>108</v>
      </c>
      <c r="E81" s="64">
        <v>293</v>
      </c>
      <c r="F81" s="65">
        <f t="shared" si="0"/>
        <v>1.4835197825812161E-2</v>
      </c>
      <c r="G81" s="65">
        <f t="shared" si="1"/>
        <v>4.9324516496018203E-3</v>
      </c>
      <c r="H81" s="63">
        <f t="shared" si="2"/>
        <v>293</v>
      </c>
      <c r="I81" s="63">
        <f t="shared" si="3"/>
        <v>0</v>
      </c>
      <c r="J81" s="63">
        <f t="shared" si="4"/>
        <v>0</v>
      </c>
      <c r="K81" s="63">
        <f t="shared" si="5"/>
        <v>293</v>
      </c>
      <c r="L81" s="63">
        <f t="shared" si="6"/>
        <v>0</v>
      </c>
      <c r="M81" s="63">
        <v>3</v>
      </c>
      <c r="N81" s="63">
        <v>9</v>
      </c>
      <c r="O81" s="63">
        <v>58</v>
      </c>
      <c r="P81" s="63">
        <v>3</v>
      </c>
      <c r="Q81" s="63" t="s">
        <v>17</v>
      </c>
      <c r="R81" s="63">
        <v>375556</v>
      </c>
      <c r="S81" s="63">
        <v>124866</v>
      </c>
      <c r="T81" s="67">
        <v>2</v>
      </c>
    </row>
    <row r="82" spans="1:20" hidden="1" outlineLevel="4">
      <c r="A82" s="62">
        <v>12</v>
      </c>
      <c r="B82" s="63" t="s">
        <v>38</v>
      </c>
      <c r="C82" s="63" t="s">
        <v>4</v>
      </c>
      <c r="D82" s="63" t="s">
        <v>109</v>
      </c>
      <c r="E82" s="64">
        <v>285</v>
      </c>
      <c r="F82" s="65">
        <f t="shared" si="0"/>
        <v>1.430246913580247E-2</v>
      </c>
      <c r="G82" s="65">
        <f t="shared" si="1"/>
        <v>4.6140350877192978E-3</v>
      </c>
      <c r="H82" s="63">
        <f t="shared" si="2"/>
        <v>285</v>
      </c>
      <c r="I82" s="63">
        <f t="shared" si="3"/>
        <v>0</v>
      </c>
      <c r="J82" s="63">
        <f t="shared" si="4"/>
        <v>0</v>
      </c>
      <c r="K82" s="63">
        <f t="shared" si="5"/>
        <v>285</v>
      </c>
      <c r="L82" s="63">
        <f t="shared" si="6"/>
        <v>0</v>
      </c>
      <c r="M82" s="63">
        <v>3</v>
      </c>
      <c r="N82" s="63">
        <v>9</v>
      </c>
      <c r="O82" s="63">
        <v>162</v>
      </c>
      <c r="P82" s="63">
        <v>3</v>
      </c>
      <c r="Q82" s="63" t="s">
        <v>17</v>
      </c>
      <c r="R82" s="63">
        <v>352184</v>
      </c>
      <c r="S82" s="63">
        <v>113616</v>
      </c>
      <c r="T82" s="67">
        <v>2</v>
      </c>
    </row>
    <row r="83" spans="1:20" hidden="1" outlineLevel="4">
      <c r="A83" s="62">
        <v>12</v>
      </c>
      <c r="B83" s="63" t="s">
        <v>38</v>
      </c>
      <c r="C83" s="63" t="s">
        <v>4</v>
      </c>
      <c r="D83" s="63" t="s">
        <v>107</v>
      </c>
      <c r="E83" s="64">
        <v>112</v>
      </c>
      <c r="F83" s="65">
        <f t="shared" si="0"/>
        <v>1.6110491071428572E-2</v>
      </c>
      <c r="G83" s="65">
        <f t="shared" si="1"/>
        <v>3.1001984126984127E-7</v>
      </c>
      <c r="H83" s="63">
        <f t="shared" si="2"/>
        <v>112</v>
      </c>
      <c r="I83" s="63">
        <f t="shared" si="3"/>
        <v>0</v>
      </c>
      <c r="J83" s="63">
        <f t="shared" si="4"/>
        <v>0</v>
      </c>
      <c r="K83" s="63">
        <f t="shared" si="5"/>
        <v>0</v>
      </c>
      <c r="L83" s="63">
        <f t="shared" si="6"/>
        <v>112</v>
      </c>
      <c r="M83" s="63">
        <v>8</v>
      </c>
      <c r="N83" s="63">
        <v>9</v>
      </c>
      <c r="O83" s="63">
        <v>217</v>
      </c>
      <c r="P83" s="63">
        <v>3</v>
      </c>
      <c r="Q83" s="63" t="s">
        <v>17</v>
      </c>
      <c r="R83" s="63">
        <v>155898</v>
      </c>
      <c r="S83" s="63">
        <v>3</v>
      </c>
      <c r="T83" s="67">
        <v>2</v>
      </c>
    </row>
    <row r="84" spans="1:20" hidden="1" outlineLevel="4">
      <c r="A84" s="62">
        <v>12</v>
      </c>
      <c r="B84" s="63" t="s">
        <v>38</v>
      </c>
      <c r="C84" s="63" t="s">
        <v>4</v>
      </c>
      <c r="D84" s="63" t="s">
        <v>111</v>
      </c>
      <c r="E84" s="64">
        <v>1</v>
      </c>
      <c r="F84" s="65">
        <f t="shared" si="0"/>
        <v>8.9120370370370373E-4</v>
      </c>
      <c r="G84" s="65">
        <f t="shared" si="1"/>
        <v>5.6365740740740742E-3</v>
      </c>
      <c r="H84" s="63">
        <f t="shared" si="2"/>
        <v>1</v>
      </c>
      <c r="I84" s="63">
        <f t="shared" si="3"/>
        <v>0</v>
      </c>
      <c r="J84" s="63">
        <f t="shared" si="4"/>
        <v>0</v>
      </c>
      <c r="K84" s="63">
        <f t="shared" si="5"/>
        <v>1</v>
      </c>
      <c r="L84" s="63">
        <f t="shared" si="6"/>
        <v>0</v>
      </c>
      <c r="M84" s="63">
        <v>3</v>
      </c>
      <c r="N84" s="63">
        <v>9</v>
      </c>
      <c r="O84" s="63">
        <v>224</v>
      </c>
      <c r="P84" s="63">
        <v>3</v>
      </c>
      <c r="Q84" s="63" t="s">
        <v>17</v>
      </c>
      <c r="R84" s="63">
        <v>77</v>
      </c>
      <c r="S84" s="63">
        <v>487</v>
      </c>
      <c r="T84" s="67">
        <v>2</v>
      </c>
    </row>
    <row r="85" spans="1:20" hidden="1" outlineLevel="3" collapsed="1">
      <c r="A85" s="62"/>
      <c r="B85" s="63"/>
      <c r="C85" s="103" t="s">
        <v>144</v>
      </c>
      <c r="D85" s="104"/>
      <c r="E85" s="105">
        <f>SUBTOTAL(9,E77:E84)</f>
        <v>1193</v>
      </c>
      <c r="F85" s="106"/>
      <c r="G85" s="106"/>
      <c r="H85" s="63">
        <f>SUBTOTAL(9,H77:H84)</f>
        <v>1193</v>
      </c>
      <c r="I85" s="63">
        <f>SUBTOTAL(9,I77:I84)</f>
        <v>0</v>
      </c>
      <c r="J85" s="63">
        <f>SUBTOTAL(9,J77:J84)</f>
        <v>0</v>
      </c>
      <c r="K85" s="63">
        <f>SUBTOTAL(9,K77:K84)</f>
        <v>579</v>
      </c>
      <c r="L85" s="63">
        <f>SUBTOTAL(9,L77:L84)</f>
        <v>614</v>
      </c>
      <c r="M85" s="63"/>
      <c r="N85" s="63"/>
      <c r="O85" s="63"/>
      <c r="P85" s="63"/>
      <c r="Q85" s="63"/>
      <c r="R85" s="63">
        <f>SUBTOTAL(9,R77:R84)</f>
        <v>1377092</v>
      </c>
      <c r="S85" s="63">
        <f>SUBTOTAL(9,S77:S84)</f>
        <v>499925</v>
      </c>
      <c r="T85" s="67"/>
    </row>
    <row r="86" spans="1:20" ht="15.6" outlineLevel="2" collapsed="1">
      <c r="A86" s="62"/>
      <c r="B86" s="111" t="s">
        <v>87</v>
      </c>
      <c r="C86" s="77"/>
      <c r="D86" s="77"/>
      <c r="E86" s="78">
        <f>SUBTOTAL(9,E77:E84)</f>
        <v>1193</v>
      </c>
      <c r="F86" s="79">
        <v>1.3356481481481483E-2</v>
      </c>
      <c r="G86" s="79">
        <v>4.8495370370370368E-3</v>
      </c>
      <c r="H86" s="63">
        <f>SUBTOTAL(9,H77:H84)</f>
        <v>1193</v>
      </c>
      <c r="I86" s="63">
        <f>SUBTOTAL(9,I77:I84)</f>
        <v>0</v>
      </c>
      <c r="J86" s="63">
        <f>SUBTOTAL(9,J77:J84)</f>
        <v>0</v>
      </c>
      <c r="K86" s="63">
        <f>SUBTOTAL(9,K77:K84)</f>
        <v>579</v>
      </c>
      <c r="L86" s="63">
        <f>SUBTOTAL(9,L77:L84)</f>
        <v>614</v>
      </c>
      <c r="M86" s="63"/>
      <c r="N86" s="63"/>
      <c r="O86" s="63"/>
      <c r="P86" s="63"/>
      <c r="Q86" s="63"/>
      <c r="R86" s="63">
        <f>SUBTOTAL(9,R77:R84)</f>
        <v>1377092</v>
      </c>
      <c r="S86" s="63">
        <f>SUBTOTAL(9,S77:S84)</f>
        <v>499925</v>
      </c>
      <c r="T86" s="67"/>
    </row>
    <row r="87" spans="1:20" hidden="1" outlineLevel="4">
      <c r="A87" s="62">
        <v>12</v>
      </c>
      <c r="B87" s="63" t="s">
        <v>39</v>
      </c>
      <c r="C87" s="63" t="s">
        <v>4</v>
      </c>
      <c r="D87" s="63" t="s">
        <v>16</v>
      </c>
      <c r="E87" s="64">
        <v>93</v>
      </c>
      <c r="F87" s="65">
        <f t="shared" si="0"/>
        <v>5.5460971724412582E-3</v>
      </c>
      <c r="G87" s="65">
        <f t="shared" si="1"/>
        <v>9.3105336519315011E-3</v>
      </c>
      <c r="H87" s="63">
        <f t="shared" si="2"/>
        <v>93</v>
      </c>
      <c r="I87" s="63">
        <f t="shared" si="3"/>
        <v>0</v>
      </c>
      <c r="J87" s="63">
        <f t="shared" si="4"/>
        <v>0</v>
      </c>
      <c r="K87" s="63">
        <f t="shared" si="5"/>
        <v>0</v>
      </c>
      <c r="L87" s="63">
        <f t="shared" si="6"/>
        <v>93</v>
      </c>
      <c r="M87" s="63">
        <v>1</v>
      </c>
      <c r="N87" s="63">
        <v>10</v>
      </c>
      <c r="O87" s="63">
        <v>17</v>
      </c>
      <c r="P87" s="63">
        <v>3</v>
      </c>
      <c r="Q87" s="63" t="s">
        <v>17</v>
      </c>
      <c r="R87" s="63">
        <v>44564</v>
      </c>
      <c r="S87" s="63">
        <v>74812</v>
      </c>
      <c r="T87" s="67">
        <v>2</v>
      </c>
    </row>
    <row r="88" spans="1:20" hidden="1" outlineLevel="4">
      <c r="A88" s="62">
        <v>12</v>
      </c>
      <c r="B88" s="63" t="s">
        <v>39</v>
      </c>
      <c r="C88" s="63" t="s">
        <v>4</v>
      </c>
      <c r="D88" s="63" t="s">
        <v>19</v>
      </c>
      <c r="E88" s="64">
        <v>60</v>
      </c>
      <c r="F88" s="65">
        <f t="shared" si="0"/>
        <v>7.7779706790123459E-3</v>
      </c>
      <c r="G88" s="65">
        <f t="shared" si="1"/>
        <v>3.8248456790123454E-3</v>
      </c>
      <c r="H88" s="63">
        <f t="shared" si="2"/>
        <v>60</v>
      </c>
      <c r="I88" s="63">
        <f t="shared" si="3"/>
        <v>0</v>
      </c>
      <c r="J88" s="63">
        <f t="shared" si="4"/>
        <v>0</v>
      </c>
      <c r="K88" s="63">
        <f t="shared" si="5"/>
        <v>0</v>
      </c>
      <c r="L88" s="63">
        <f t="shared" si="6"/>
        <v>60</v>
      </c>
      <c r="M88" s="63">
        <v>1</v>
      </c>
      <c r="N88" s="63">
        <v>10</v>
      </c>
      <c r="O88" s="63">
        <v>18</v>
      </c>
      <c r="P88" s="63">
        <v>3</v>
      </c>
      <c r="Q88" s="63" t="s">
        <v>17</v>
      </c>
      <c r="R88" s="63">
        <v>40321</v>
      </c>
      <c r="S88" s="63">
        <v>19828</v>
      </c>
      <c r="T88" s="67">
        <v>2</v>
      </c>
    </row>
    <row r="89" spans="1:20" hidden="1" outlineLevel="4">
      <c r="A89" s="62">
        <v>12</v>
      </c>
      <c r="B89" s="63" t="s">
        <v>39</v>
      </c>
      <c r="C89" s="63" t="s">
        <v>4</v>
      </c>
      <c r="D89" s="63" t="s">
        <v>20</v>
      </c>
      <c r="E89" s="64">
        <v>136</v>
      </c>
      <c r="F89" s="65">
        <f t="shared" si="0"/>
        <v>1.0398284313725489E-2</v>
      </c>
      <c r="G89" s="65">
        <f t="shared" si="1"/>
        <v>1.1387527233115468E-2</v>
      </c>
      <c r="H89" s="63">
        <f t="shared" si="2"/>
        <v>136</v>
      </c>
      <c r="I89" s="63">
        <f t="shared" si="3"/>
        <v>0</v>
      </c>
      <c r="J89" s="63">
        <f t="shared" si="4"/>
        <v>0</v>
      </c>
      <c r="K89" s="63">
        <f t="shared" si="5"/>
        <v>0</v>
      </c>
      <c r="L89" s="63">
        <f t="shared" si="6"/>
        <v>136</v>
      </c>
      <c r="M89" s="63">
        <v>1</v>
      </c>
      <c r="N89" s="63">
        <v>10</v>
      </c>
      <c r="O89" s="63">
        <v>19</v>
      </c>
      <c r="P89" s="63">
        <v>3</v>
      </c>
      <c r="Q89" s="63" t="s">
        <v>17</v>
      </c>
      <c r="R89" s="63">
        <v>122184</v>
      </c>
      <c r="S89" s="63">
        <v>133808</v>
      </c>
      <c r="T89" s="67">
        <v>2</v>
      </c>
    </row>
    <row r="90" spans="1:20" hidden="1" outlineLevel="4">
      <c r="A90" s="62">
        <v>12</v>
      </c>
      <c r="B90" s="63" t="s">
        <v>39</v>
      </c>
      <c r="C90" s="63" t="s">
        <v>4</v>
      </c>
      <c r="D90" s="63" t="s">
        <v>21</v>
      </c>
      <c r="E90" s="64">
        <v>40</v>
      </c>
      <c r="F90" s="65">
        <f t="shared" si="0"/>
        <v>5.9192708333333337E-3</v>
      </c>
      <c r="G90" s="65">
        <f t="shared" si="1"/>
        <v>3.6765046296296294E-3</v>
      </c>
      <c r="H90" s="63">
        <f t="shared" si="2"/>
        <v>40</v>
      </c>
      <c r="I90" s="63">
        <f t="shared" si="3"/>
        <v>0</v>
      </c>
      <c r="J90" s="63">
        <f t="shared" si="4"/>
        <v>0</v>
      </c>
      <c r="K90" s="63">
        <f t="shared" si="5"/>
        <v>0</v>
      </c>
      <c r="L90" s="63">
        <f t="shared" si="6"/>
        <v>40</v>
      </c>
      <c r="M90" s="63">
        <v>1</v>
      </c>
      <c r="N90" s="63">
        <v>10</v>
      </c>
      <c r="O90" s="63">
        <v>20</v>
      </c>
      <c r="P90" s="63">
        <v>3</v>
      </c>
      <c r="Q90" s="63" t="s">
        <v>17</v>
      </c>
      <c r="R90" s="63">
        <v>20457</v>
      </c>
      <c r="S90" s="63">
        <v>12706</v>
      </c>
      <c r="T90" s="67">
        <v>2</v>
      </c>
    </row>
    <row r="91" spans="1:20" hidden="1" outlineLevel="4">
      <c r="A91" s="62">
        <v>12</v>
      </c>
      <c r="B91" s="63" t="s">
        <v>39</v>
      </c>
      <c r="C91" s="63" t="s">
        <v>4</v>
      </c>
      <c r="D91" s="63" t="s">
        <v>22</v>
      </c>
      <c r="E91" s="64">
        <v>17</v>
      </c>
      <c r="F91" s="65">
        <f t="shared" ref="F91:F179" si="7">R91/E91/86400</f>
        <v>6.6959422657952069E-3</v>
      </c>
      <c r="G91" s="65">
        <f t="shared" ref="G91:G179" si="8">S91/E91/86400</f>
        <v>3.4197984749455342E-3</v>
      </c>
      <c r="H91" s="63">
        <f t="shared" ref="H91:H179" si="9">IF(C91="ATENCIÓN CIUDADANÍA",E91,0)</f>
        <v>17</v>
      </c>
      <c r="I91" s="63">
        <f t="shared" ref="I91:I179" si="10">IF(C91="OTROS TEMAS GENERALITAT",E91,0)</f>
        <v>0</v>
      </c>
      <c r="J91" s="63">
        <f t="shared" ref="J91:J179" si="11">IF(C91="TEMAS MUNICIPALES",E91,0)</f>
        <v>0</v>
      </c>
      <c r="K91" s="63">
        <f t="shared" ref="K91:K179" si="12">IF(M91=3,E91,0)</f>
        <v>0</v>
      </c>
      <c r="L91" s="63">
        <f t="shared" ref="L91:L179" si="13">IF(M91&lt;&gt;3,E91,0)</f>
        <v>17</v>
      </c>
      <c r="M91" s="63">
        <v>1</v>
      </c>
      <c r="N91" s="63">
        <v>10</v>
      </c>
      <c r="O91" s="63">
        <v>21</v>
      </c>
      <c r="P91" s="63">
        <v>3</v>
      </c>
      <c r="Q91" s="63" t="s">
        <v>17</v>
      </c>
      <c r="R91" s="63">
        <v>9835</v>
      </c>
      <c r="S91" s="63">
        <v>5023</v>
      </c>
      <c r="T91" s="67">
        <v>2</v>
      </c>
    </row>
    <row r="92" spans="1:20" hidden="1" outlineLevel="4">
      <c r="A92" s="62">
        <v>12</v>
      </c>
      <c r="B92" s="63" t="s">
        <v>39</v>
      </c>
      <c r="C92" s="63" t="s">
        <v>4</v>
      </c>
      <c r="D92" s="63" t="s">
        <v>120</v>
      </c>
      <c r="E92" s="64">
        <v>77</v>
      </c>
      <c r="F92" s="65">
        <f t="shared" si="7"/>
        <v>1.0017736892736892E-2</v>
      </c>
      <c r="G92" s="65">
        <f t="shared" si="8"/>
        <v>3.5753367003367007E-3</v>
      </c>
      <c r="H92" s="63">
        <f t="shared" si="9"/>
        <v>77</v>
      </c>
      <c r="I92" s="63">
        <f t="shared" si="10"/>
        <v>0</v>
      </c>
      <c r="J92" s="63">
        <f t="shared" si="11"/>
        <v>0</v>
      </c>
      <c r="K92" s="63">
        <f t="shared" si="12"/>
        <v>77</v>
      </c>
      <c r="L92" s="63">
        <f t="shared" si="13"/>
        <v>0</v>
      </c>
      <c r="M92" s="63">
        <v>3</v>
      </c>
      <c r="N92" s="63">
        <v>10</v>
      </c>
      <c r="O92" s="63">
        <v>57</v>
      </c>
      <c r="P92" s="63">
        <v>3</v>
      </c>
      <c r="Q92" s="63" t="s">
        <v>17</v>
      </c>
      <c r="R92" s="63">
        <v>66646</v>
      </c>
      <c r="S92" s="63">
        <v>23786</v>
      </c>
      <c r="T92" s="67">
        <v>2</v>
      </c>
    </row>
    <row r="93" spans="1:20" hidden="1" outlineLevel="4">
      <c r="A93" s="62">
        <v>12</v>
      </c>
      <c r="B93" s="63" t="s">
        <v>39</v>
      </c>
      <c r="C93" s="63" t="s">
        <v>4</v>
      </c>
      <c r="D93" s="63" t="s">
        <v>108</v>
      </c>
      <c r="E93" s="64">
        <v>227</v>
      </c>
      <c r="F93" s="65">
        <f t="shared" si="7"/>
        <v>1.7813264806656876E-2</v>
      </c>
      <c r="G93" s="65">
        <f t="shared" si="8"/>
        <v>4.7293604176864082E-3</v>
      </c>
      <c r="H93" s="63">
        <f t="shared" si="9"/>
        <v>227</v>
      </c>
      <c r="I93" s="63">
        <f t="shared" si="10"/>
        <v>0</v>
      </c>
      <c r="J93" s="63">
        <f t="shared" si="11"/>
        <v>0</v>
      </c>
      <c r="K93" s="63">
        <f t="shared" si="12"/>
        <v>227</v>
      </c>
      <c r="L93" s="63">
        <f t="shared" si="13"/>
        <v>0</v>
      </c>
      <c r="M93" s="63">
        <v>3</v>
      </c>
      <c r="N93" s="63">
        <v>10</v>
      </c>
      <c r="O93" s="63">
        <v>58</v>
      </c>
      <c r="P93" s="63">
        <v>3</v>
      </c>
      <c r="Q93" s="63" t="s">
        <v>17</v>
      </c>
      <c r="R93" s="63">
        <v>349368</v>
      </c>
      <c r="S93" s="63">
        <v>92756</v>
      </c>
      <c r="T93" s="67">
        <v>2</v>
      </c>
    </row>
    <row r="94" spans="1:20" hidden="1" outlineLevel="4">
      <c r="A94" s="62">
        <v>12</v>
      </c>
      <c r="B94" s="63" t="s">
        <v>39</v>
      </c>
      <c r="C94" s="63" t="s">
        <v>4</v>
      </c>
      <c r="D94" s="63" t="s">
        <v>121</v>
      </c>
      <c r="E94" s="64">
        <v>141</v>
      </c>
      <c r="F94" s="65">
        <f t="shared" si="7"/>
        <v>9.5076503808773308E-3</v>
      </c>
      <c r="G94" s="65">
        <f t="shared" si="8"/>
        <v>1.2585369057000262E-3</v>
      </c>
      <c r="H94" s="63">
        <f t="shared" si="9"/>
        <v>141</v>
      </c>
      <c r="I94" s="63">
        <f t="shared" si="10"/>
        <v>0</v>
      </c>
      <c r="J94" s="63">
        <f t="shared" si="11"/>
        <v>0</v>
      </c>
      <c r="K94" s="63">
        <f t="shared" si="12"/>
        <v>141</v>
      </c>
      <c r="L94" s="63">
        <f t="shared" si="13"/>
        <v>0</v>
      </c>
      <c r="M94" s="63">
        <v>3</v>
      </c>
      <c r="N94" s="63">
        <v>10</v>
      </c>
      <c r="O94" s="63">
        <v>98</v>
      </c>
      <c r="P94" s="63">
        <v>3</v>
      </c>
      <c r="Q94" s="63" t="s">
        <v>17</v>
      </c>
      <c r="R94" s="63">
        <v>115826</v>
      </c>
      <c r="S94" s="63">
        <v>15332</v>
      </c>
      <c r="T94" s="67">
        <v>2</v>
      </c>
    </row>
    <row r="95" spans="1:20" hidden="1" outlineLevel="4">
      <c r="A95" s="62">
        <v>12</v>
      </c>
      <c r="B95" s="63" t="s">
        <v>39</v>
      </c>
      <c r="C95" s="63" t="s">
        <v>4</v>
      </c>
      <c r="D95" s="63" t="s">
        <v>110</v>
      </c>
      <c r="E95" s="64">
        <v>67</v>
      </c>
      <c r="F95" s="65">
        <f t="shared" si="7"/>
        <v>1.1936152570480928E-2</v>
      </c>
      <c r="G95" s="65">
        <f t="shared" si="8"/>
        <v>3.06626589275843E-3</v>
      </c>
      <c r="H95" s="63">
        <f t="shared" si="9"/>
        <v>67</v>
      </c>
      <c r="I95" s="63">
        <f t="shared" si="10"/>
        <v>0</v>
      </c>
      <c r="J95" s="63">
        <f t="shared" si="11"/>
        <v>0</v>
      </c>
      <c r="K95" s="63">
        <f t="shared" si="12"/>
        <v>67</v>
      </c>
      <c r="L95" s="63">
        <f t="shared" si="13"/>
        <v>0</v>
      </c>
      <c r="M95" s="63">
        <v>3</v>
      </c>
      <c r="N95" s="63">
        <v>10</v>
      </c>
      <c r="O95" s="63">
        <v>207</v>
      </c>
      <c r="P95" s="63">
        <v>3</v>
      </c>
      <c r="Q95" s="63" t="s">
        <v>17</v>
      </c>
      <c r="R95" s="63">
        <v>69096</v>
      </c>
      <c r="S95" s="63">
        <v>17750</v>
      </c>
      <c r="T95" s="67">
        <v>2</v>
      </c>
    </row>
    <row r="96" spans="1:20" hidden="1" outlineLevel="4">
      <c r="A96" s="62">
        <v>12</v>
      </c>
      <c r="B96" s="63" t="s">
        <v>39</v>
      </c>
      <c r="C96" s="63" t="s">
        <v>4</v>
      </c>
      <c r="D96" s="63" t="s">
        <v>107</v>
      </c>
      <c r="E96" s="64">
        <v>104</v>
      </c>
      <c r="F96" s="65">
        <f t="shared" si="7"/>
        <v>1.177272524928775E-2</v>
      </c>
      <c r="G96" s="65">
        <f t="shared" si="8"/>
        <v>3.3386752136752137E-7</v>
      </c>
      <c r="H96" s="63">
        <f t="shared" si="9"/>
        <v>104</v>
      </c>
      <c r="I96" s="63">
        <f t="shared" si="10"/>
        <v>0</v>
      </c>
      <c r="J96" s="63">
        <f t="shared" si="11"/>
        <v>0</v>
      </c>
      <c r="K96" s="63">
        <f t="shared" si="12"/>
        <v>0</v>
      </c>
      <c r="L96" s="63">
        <f t="shared" si="13"/>
        <v>104</v>
      </c>
      <c r="M96" s="63">
        <v>8</v>
      </c>
      <c r="N96" s="63">
        <v>10</v>
      </c>
      <c r="O96" s="63">
        <v>217</v>
      </c>
      <c r="P96" s="63">
        <v>3</v>
      </c>
      <c r="Q96" s="63" t="s">
        <v>17</v>
      </c>
      <c r="R96" s="63">
        <v>105785</v>
      </c>
      <c r="S96" s="63">
        <v>3</v>
      </c>
      <c r="T96" s="67">
        <v>2</v>
      </c>
    </row>
    <row r="97" spans="1:20" hidden="1" outlineLevel="3" collapsed="1">
      <c r="A97" s="62"/>
      <c r="B97" s="63"/>
      <c r="C97" s="103" t="s">
        <v>144</v>
      </c>
      <c r="D97" s="104"/>
      <c r="E97" s="105">
        <f>SUBTOTAL(9,E87:E96)</f>
        <v>962</v>
      </c>
      <c r="F97" s="106"/>
      <c r="G97" s="106"/>
      <c r="H97" s="63">
        <f>SUBTOTAL(9,H87:H96)</f>
        <v>962</v>
      </c>
      <c r="I97" s="63">
        <f>SUBTOTAL(9,I87:I96)</f>
        <v>0</v>
      </c>
      <c r="J97" s="63">
        <f>SUBTOTAL(9,J87:J96)</f>
        <v>0</v>
      </c>
      <c r="K97" s="63">
        <f>SUBTOTAL(9,K87:K96)</f>
        <v>512</v>
      </c>
      <c r="L97" s="63">
        <f>SUBTOTAL(9,L87:L96)</f>
        <v>450</v>
      </c>
      <c r="M97" s="63"/>
      <c r="N97" s="63"/>
      <c r="O97" s="63"/>
      <c r="P97" s="63"/>
      <c r="Q97" s="63"/>
      <c r="R97" s="63">
        <f>SUBTOTAL(9,R87:R96)</f>
        <v>944082</v>
      </c>
      <c r="S97" s="63">
        <f>SUBTOTAL(9,S87:S96)</f>
        <v>395804</v>
      </c>
      <c r="T97" s="67"/>
    </row>
    <row r="98" spans="1:20" hidden="1" outlineLevel="4">
      <c r="A98" s="62">
        <v>12</v>
      </c>
      <c r="B98" s="63" t="s">
        <v>39</v>
      </c>
      <c r="C98" s="63" t="s">
        <v>5</v>
      </c>
      <c r="D98" s="63" t="s">
        <v>40</v>
      </c>
      <c r="E98" s="64">
        <v>30</v>
      </c>
      <c r="F98" s="65">
        <f t="shared" si="7"/>
        <v>1.8249999999999999E-2</v>
      </c>
      <c r="G98" s="65">
        <f t="shared" si="8"/>
        <v>6.7110339506172845E-3</v>
      </c>
      <c r="H98" s="63">
        <f t="shared" si="9"/>
        <v>0</v>
      </c>
      <c r="I98" s="63">
        <f t="shared" si="10"/>
        <v>30</v>
      </c>
      <c r="J98" s="63">
        <f t="shared" si="11"/>
        <v>0</v>
      </c>
      <c r="K98" s="63">
        <f t="shared" si="12"/>
        <v>0</v>
      </c>
      <c r="L98" s="63">
        <f t="shared" si="13"/>
        <v>30</v>
      </c>
      <c r="M98" s="63">
        <v>1</v>
      </c>
      <c r="N98" s="63">
        <v>10</v>
      </c>
      <c r="O98" s="63">
        <v>25</v>
      </c>
      <c r="P98" s="63">
        <v>11</v>
      </c>
      <c r="Q98" s="63" t="s">
        <v>41</v>
      </c>
      <c r="R98" s="63">
        <v>47304</v>
      </c>
      <c r="S98" s="63">
        <v>17395</v>
      </c>
      <c r="T98" s="67">
        <v>2</v>
      </c>
    </row>
    <row r="99" spans="1:20" hidden="1" outlineLevel="4">
      <c r="A99" s="62">
        <v>12</v>
      </c>
      <c r="B99" s="63" t="s">
        <v>39</v>
      </c>
      <c r="C99" s="63" t="s">
        <v>5</v>
      </c>
      <c r="D99" s="63" t="s">
        <v>122</v>
      </c>
      <c r="E99" s="64">
        <v>57</v>
      </c>
      <c r="F99" s="65">
        <f t="shared" si="7"/>
        <v>1.7866106237816762E-2</v>
      </c>
      <c r="G99" s="65">
        <f t="shared" si="8"/>
        <v>2.5483268356075372E-3</v>
      </c>
      <c r="H99" s="63">
        <f t="shared" si="9"/>
        <v>0</v>
      </c>
      <c r="I99" s="63">
        <f t="shared" si="10"/>
        <v>57</v>
      </c>
      <c r="J99" s="63">
        <f t="shared" si="11"/>
        <v>0</v>
      </c>
      <c r="K99" s="63">
        <f t="shared" si="12"/>
        <v>57</v>
      </c>
      <c r="L99" s="63">
        <f t="shared" si="13"/>
        <v>0</v>
      </c>
      <c r="M99" s="63">
        <v>3</v>
      </c>
      <c r="N99" s="63">
        <v>10</v>
      </c>
      <c r="O99" s="63">
        <v>63</v>
      </c>
      <c r="P99" s="63">
        <v>8</v>
      </c>
      <c r="Q99" s="63" t="s">
        <v>42</v>
      </c>
      <c r="R99" s="63">
        <v>87987</v>
      </c>
      <c r="S99" s="63">
        <v>12550</v>
      </c>
      <c r="T99" s="67">
        <v>2</v>
      </c>
    </row>
    <row r="100" spans="1:20" hidden="1" outlineLevel="4">
      <c r="A100" s="62">
        <v>12</v>
      </c>
      <c r="B100" s="63" t="s">
        <v>39</v>
      </c>
      <c r="C100" s="63" t="s">
        <v>5</v>
      </c>
      <c r="D100" s="63" t="s">
        <v>123</v>
      </c>
      <c r="E100" s="64">
        <v>79</v>
      </c>
      <c r="F100" s="65">
        <f t="shared" si="7"/>
        <v>1.270408462259728E-2</v>
      </c>
      <c r="G100" s="65">
        <f t="shared" si="8"/>
        <v>1.847837552742616E-2</v>
      </c>
      <c r="H100" s="63">
        <f t="shared" si="9"/>
        <v>0</v>
      </c>
      <c r="I100" s="63">
        <f t="shared" si="10"/>
        <v>79</v>
      </c>
      <c r="J100" s="63">
        <f t="shared" si="11"/>
        <v>0</v>
      </c>
      <c r="K100" s="63">
        <f t="shared" si="12"/>
        <v>79</v>
      </c>
      <c r="L100" s="63">
        <f t="shared" si="13"/>
        <v>0</v>
      </c>
      <c r="M100" s="63">
        <v>3</v>
      </c>
      <c r="N100" s="63">
        <v>10</v>
      </c>
      <c r="O100" s="63">
        <v>167</v>
      </c>
      <c r="P100" s="63">
        <v>6</v>
      </c>
      <c r="Q100" s="63" t="s">
        <v>43</v>
      </c>
      <c r="R100" s="63">
        <v>86713</v>
      </c>
      <c r="S100" s="63">
        <v>126126</v>
      </c>
      <c r="T100" s="67">
        <v>2</v>
      </c>
    </row>
    <row r="101" spans="1:20" hidden="1" outlineLevel="4">
      <c r="A101" s="62">
        <v>12</v>
      </c>
      <c r="B101" s="63" t="s">
        <v>39</v>
      </c>
      <c r="C101" s="63" t="s">
        <v>5</v>
      </c>
      <c r="D101" s="63" t="s">
        <v>124</v>
      </c>
      <c r="E101" s="64">
        <v>60</v>
      </c>
      <c r="F101" s="65">
        <f t="shared" si="7"/>
        <v>1.4711612654320987E-2</v>
      </c>
      <c r="G101" s="65">
        <f t="shared" si="8"/>
        <v>3.0530478395061731E-3</v>
      </c>
      <c r="H101" s="63">
        <f t="shared" si="9"/>
        <v>0</v>
      </c>
      <c r="I101" s="63">
        <f t="shared" si="10"/>
        <v>60</v>
      </c>
      <c r="J101" s="63">
        <f t="shared" si="11"/>
        <v>0</v>
      </c>
      <c r="K101" s="63">
        <f t="shared" si="12"/>
        <v>60</v>
      </c>
      <c r="L101" s="63">
        <f t="shared" si="13"/>
        <v>0</v>
      </c>
      <c r="M101" s="63">
        <v>3</v>
      </c>
      <c r="N101" s="63">
        <v>10</v>
      </c>
      <c r="O101" s="63">
        <v>168</v>
      </c>
      <c r="P101" s="63">
        <v>12</v>
      </c>
      <c r="Q101" s="63" t="s">
        <v>29</v>
      </c>
      <c r="R101" s="63">
        <v>76265</v>
      </c>
      <c r="S101" s="63">
        <v>15827</v>
      </c>
      <c r="T101" s="67">
        <v>2</v>
      </c>
    </row>
    <row r="102" spans="1:20" hidden="1" outlineLevel="3" collapsed="1">
      <c r="A102" s="62"/>
      <c r="B102" s="63"/>
      <c r="C102" s="107" t="s">
        <v>145</v>
      </c>
      <c r="D102" s="108"/>
      <c r="E102" s="109">
        <f>SUBTOTAL(9,E98:E101)</f>
        <v>226</v>
      </c>
      <c r="F102" s="110"/>
      <c r="G102" s="110"/>
      <c r="H102" s="63">
        <f>SUBTOTAL(9,H98:H101)</f>
        <v>0</v>
      </c>
      <c r="I102" s="63">
        <f>SUBTOTAL(9,I98:I101)</f>
        <v>226</v>
      </c>
      <c r="J102" s="63">
        <f>SUBTOTAL(9,J98:J101)</f>
        <v>0</v>
      </c>
      <c r="K102" s="63">
        <f>SUBTOTAL(9,K98:K101)</f>
        <v>196</v>
      </c>
      <c r="L102" s="63">
        <f>SUBTOTAL(9,L98:L101)</f>
        <v>30</v>
      </c>
      <c r="M102" s="63"/>
      <c r="N102" s="63"/>
      <c r="O102" s="63"/>
      <c r="P102" s="63"/>
      <c r="Q102" s="63"/>
      <c r="R102" s="63">
        <f>SUBTOTAL(9,R98:R101)</f>
        <v>298269</v>
      </c>
      <c r="S102" s="63">
        <f>SUBTOTAL(9,S98:S101)</f>
        <v>171898</v>
      </c>
      <c r="T102" s="67"/>
    </row>
    <row r="103" spans="1:20" ht="15.6" outlineLevel="2" collapsed="1">
      <c r="A103" s="62"/>
      <c r="B103" s="111" t="s">
        <v>88</v>
      </c>
      <c r="C103" s="77"/>
      <c r="D103" s="77"/>
      <c r="E103" s="78">
        <f>SUBTOTAL(9,E87:E101)</f>
        <v>1188</v>
      </c>
      <c r="F103" s="79">
        <v>1.2106481481481482E-2</v>
      </c>
      <c r="G103" s="79">
        <v>5.5324074074074069E-3</v>
      </c>
      <c r="H103" s="63">
        <f>SUBTOTAL(9,H87:H101)</f>
        <v>962</v>
      </c>
      <c r="I103" s="63">
        <f>SUBTOTAL(9,I87:I101)</f>
        <v>226</v>
      </c>
      <c r="J103" s="63">
        <f>SUBTOTAL(9,J87:J101)</f>
        <v>0</v>
      </c>
      <c r="K103" s="63">
        <f>SUBTOTAL(9,K87:K101)</f>
        <v>708</v>
      </c>
      <c r="L103" s="63">
        <f>SUBTOTAL(9,L87:L101)</f>
        <v>480</v>
      </c>
      <c r="M103" s="63"/>
      <c r="N103" s="63"/>
      <c r="O103" s="63"/>
      <c r="P103" s="63"/>
      <c r="Q103" s="63"/>
      <c r="R103" s="63">
        <f>SUBTOTAL(9,R87:R101)</f>
        <v>1242351</v>
      </c>
      <c r="S103" s="63">
        <f>SUBTOTAL(9,S87:S101)</f>
        <v>567702</v>
      </c>
      <c r="T103" s="67"/>
    </row>
    <row r="104" spans="1:20" hidden="1" outlineLevel="4">
      <c r="A104" s="62">
        <v>12</v>
      </c>
      <c r="B104" s="63" t="s">
        <v>44</v>
      </c>
      <c r="C104" s="63" t="s">
        <v>4</v>
      </c>
      <c r="D104" s="63" t="s">
        <v>109</v>
      </c>
      <c r="E104" s="64">
        <v>70</v>
      </c>
      <c r="F104" s="65">
        <f t="shared" si="7"/>
        <v>2.4805390211640212E-2</v>
      </c>
      <c r="G104" s="65">
        <f t="shared" si="8"/>
        <v>1.0286871693121693E-2</v>
      </c>
      <c r="H104" s="63">
        <f t="shared" si="9"/>
        <v>70</v>
      </c>
      <c r="I104" s="63">
        <f t="shared" si="10"/>
        <v>0</v>
      </c>
      <c r="J104" s="63">
        <f t="shared" si="11"/>
        <v>0</v>
      </c>
      <c r="K104" s="63">
        <f t="shared" si="12"/>
        <v>70</v>
      </c>
      <c r="L104" s="63">
        <f t="shared" si="13"/>
        <v>0</v>
      </c>
      <c r="M104" s="63">
        <v>3</v>
      </c>
      <c r="N104" s="63">
        <v>24</v>
      </c>
      <c r="O104" s="63">
        <v>162</v>
      </c>
      <c r="P104" s="63">
        <v>3</v>
      </c>
      <c r="Q104" s="63" t="s">
        <v>17</v>
      </c>
      <c r="R104" s="63">
        <v>150023</v>
      </c>
      <c r="S104" s="63">
        <v>62215</v>
      </c>
      <c r="T104" s="67">
        <v>2</v>
      </c>
    </row>
    <row r="105" spans="1:20" hidden="1" outlineLevel="4">
      <c r="A105" s="62">
        <v>12</v>
      </c>
      <c r="B105" s="63" t="s">
        <v>44</v>
      </c>
      <c r="C105" s="63" t="s">
        <v>4</v>
      </c>
      <c r="D105" s="63" t="s">
        <v>107</v>
      </c>
      <c r="E105" s="64">
        <v>2</v>
      </c>
      <c r="F105" s="65">
        <f t="shared" si="7"/>
        <v>2.7407407407407408E-2</v>
      </c>
      <c r="G105" s="65">
        <f t="shared" si="8"/>
        <v>0</v>
      </c>
      <c r="H105" s="63">
        <f t="shared" si="9"/>
        <v>2</v>
      </c>
      <c r="I105" s="63">
        <f t="shared" si="10"/>
        <v>0</v>
      </c>
      <c r="J105" s="63">
        <f t="shared" si="11"/>
        <v>0</v>
      </c>
      <c r="K105" s="63">
        <f t="shared" si="12"/>
        <v>0</v>
      </c>
      <c r="L105" s="63">
        <f t="shared" si="13"/>
        <v>2</v>
      </c>
      <c r="M105" s="63">
        <v>8</v>
      </c>
      <c r="N105" s="63">
        <v>24</v>
      </c>
      <c r="O105" s="63">
        <v>217</v>
      </c>
      <c r="P105" s="63">
        <v>3</v>
      </c>
      <c r="Q105" s="63" t="s">
        <v>17</v>
      </c>
      <c r="R105" s="63">
        <v>4736</v>
      </c>
      <c r="S105" s="63">
        <v>0</v>
      </c>
      <c r="T105" s="67">
        <v>2</v>
      </c>
    </row>
    <row r="106" spans="1:20" hidden="1" outlineLevel="3" collapsed="1">
      <c r="A106" s="62"/>
      <c r="B106" s="63"/>
      <c r="C106" s="103" t="s">
        <v>144</v>
      </c>
      <c r="D106" s="104"/>
      <c r="E106" s="105">
        <f>SUBTOTAL(9,E104:E105)</f>
        <v>72</v>
      </c>
      <c r="F106" s="106"/>
      <c r="G106" s="106"/>
      <c r="H106" s="63">
        <f>SUBTOTAL(9,H104:H105)</f>
        <v>72</v>
      </c>
      <c r="I106" s="63">
        <f>SUBTOTAL(9,I104:I105)</f>
        <v>0</v>
      </c>
      <c r="J106" s="63">
        <f>SUBTOTAL(9,J104:J105)</f>
        <v>0</v>
      </c>
      <c r="K106" s="63">
        <f>SUBTOTAL(9,K104:K105)</f>
        <v>70</v>
      </c>
      <c r="L106" s="63">
        <f>SUBTOTAL(9,L104:L105)</f>
        <v>2</v>
      </c>
      <c r="M106" s="63"/>
      <c r="N106" s="63"/>
      <c r="O106" s="63"/>
      <c r="P106" s="63"/>
      <c r="Q106" s="63"/>
      <c r="R106" s="63">
        <f>SUBTOTAL(9,R104:R105)</f>
        <v>154759</v>
      </c>
      <c r="S106" s="63">
        <f>SUBTOTAL(9,S104:S105)</f>
        <v>62215</v>
      </c>
      <c r="T106" s="67"/>
    </row>
    <row r="107" spans="1:20" ht="15.6" outlineLevel="2" collapsed="1">
      <c r="A107" s="62"/>
      <c r="B107" s="111" t="s">
        <v>89</v>
      </c>
      <c r="C107" s="77"/>
      <c r="D107" s="77"/>
      <c r="E107" s="78">
        <f>SUBTOTAL(9,E104:E105)</f>
        <v>72</v>
      </c>
      <c r="F107" s="79">
        <v>2.4872685185185189E-2</v>
      </c>
      <c r="G107" s="79">
        <v>0.01</v>
      </c>
      <c r="H107" s="63">
        <f>SUBTOTAL(9,H104:H105)</f>
        <v>72</v>
      </c>
      <c r="I107" s="63">
        <f>SUBTOTAL(9,I104:I105)</f>
        <v>0</v>
      </c>
      <c r="J107" s="63">
        <f>SUBTOTAL(9,J104:J105)</f>
        <v>0</v>
      </c>
      <c r="K107" s="63">
        <f>SUBTOTAL(9,K104:K105)</f>
        <v>70</v>
      </c>
      <c r="L107" s="63">
        <f>SUBTOTAL(9,L104:L105)</f>
        <v>2</v>
      </c>
      <c r="M107" s="63"/>
      <c r="N107" s="63"/>
      <c r="O107" s="63"/>
      <c r="P107" s="63"/>
      <c r="Q107" s="63"/>
      <c r="R107" s="63">
        <f>SUBTOTAL(9,R104:R105)</f>
        <v>154759</v>
      </c>
      <c r="S107" s="63">
        <f>SUBTOTAL(9,S104:S105)</f>
        <v>62215</v>
      </c>
      <c r="T107" s="67"/>
    </row>
    <row r="108" spans="1:20" hidden="1" outlineLevel="4">
      <c r="A108" s="62">
        <v>12</v>
      </c>
      <c r="B108" s="63" t="s">
        <v>45</v>
      </c>
      <c r="C108" s="63" t="s">
        <v>4</v>
      </c>
      <c r="D108" s="63" t="s">
        <v>16</v>
      </c>
      <c r="E108" s="64">
        <v>146</v>
      </c>
      <c r="F108" s="65">
        <f t="shared" si="7"/>
        <v>9.016282978183663E-3</v>
      </c>
      <c r="G108" s="65">
        <f t="shared" si="8"/>
        <v>5.3805175038051751E-3</v>
      </c>
      <c r="H108" s="63">
        <f t="shared" si="9"/>
        <v>146</v>
      </c>
      <c r="I108" s="63">
        <f t="shared" si="10"/>
        <v>0</v>
      </c>
      <c r="J108" s="63">
        <f t="shared" si="11"/>
        <v>0</v>
      </c>
      <c r="K108" s="63">
        <f t="shared" si="12"/>
        <v>0</v>
      </c>
      <c r="L108" s="63">
        <f t="shared" si="13"/>
        <v>146</v>
      </c>
      <c r="M108" s="63">
        <v>1</v>
      </c>
      <c r="N108" s="63">
        <v>7</v>
      </c>
      <c r="O108" s="63">
        <v>17</v>
      </c>
      <c r="P108" s="63">
        <v>3</v>
      </c>
      <c r="Q108" s="63" t="s">
        <v>17</v>
      </c>
      <c r="R108" s="63">
        <v>113735</v>
      </c>
      <c r="S108" s="63">
        <v>67872</v>
      </c>
      <c r="T108" s="67">
        <v>2</v>
      </c>
    </row>
    <row r="109" spans="1:20" hidden="1" outlineLevel="4">
      <c r="A109" s="62">
        <v>12</v>
      </c>
      <c r="B109" s="63" t="s">
        <v>45</v>
      </c>
      <c r="C109" s="63" t="s">
        <v>4</v>
      </c>
      <c r="D109" s="63" t="s">
        <v>19</v>
      </c>
      <c r="E109" s="64">
        <v>35</v>
      </c>
      <c r="F109" s="65">
        <f t="shared" si="7"/>
        <v>9.5882936507936511E-3</v>
      </c>
      <c r="G109" s="65">
        <f t="shared" si="8"/>
        <v>6.3124999999999995E-3</v>
      </c>
      <c r="H109" s="63">
        <f t="shared" si="9"/>
        <v>35</v>
      </c>
      <c r="I109" s="63">
        <f t="shared" si="10"/>
        <v>0</v>
      </c>
      <c r="J109" s="63">
        <f t="shared" si="11"/>
        <v>0</v>
      </c>
      <c r="K109" s="63">
        <f t="shared" si="12"/>
        <v>0</v>
      </c>
      <c r="L109" s="63">
        <f t="shared" si="13"/>
        <v>35</v>
      </c>
      <c r="M109" s="63">
        <v>1</v>
      </c>
      <c r="N109" s="63">
        <v>7</v>
      </c>
      <c r="O109" s="63">
        <v>18</v>
      </c>
      <c r="P109" s="63">
        <v>3</v>
      </c>
      <c r="Q109" s="63" t="s">
        <v>17</v>
      </c>
      <c r="R109" s="63">
        <v>28995</v>
      </c>
      <c r="S109" s="63">
        <v>19089</v>
      </c>
      <c r="T109" s="67">
        <v>2</v>
      </c>
    </row>
    <row r="110" spans="1:20" hidden="1" outlineLevel="4">
      <c r="A110" s="62">
        <v>12</v>
      </c>
      <c r="B110" s="63" t="s">
        <v>45</v>
      </c>
      <c r="C110" s="63" t="s">
        <v>4</v>
      </c>
      <c r="D110" s="63" t="s">
        <v>21</v>
      </c>
      <c r="E110" s="64">
        <v>22</v>
      </c>
      <c r="F110" s="65">
        <f t="shared" si="7"/>
        <v>6.0148358585858583E-3</v>
      </c>
      <c r="G110" s="65">
        <f t="shared" si="8"/>
        <v>4.7632575757575761E-3</v>
      </c>
      <c r="H110" s="63">
        <f t="shared" si="9"/>
        <v>22</v>
      </c>
      <c r="I110" s="63">
        <f t="shared" si="10"/>
        <v>0</v>
      </c>
      <c r="J110" s="63">
        <f t="shared" si="11"/>
        <v>0</v>
      </c>
      <c r="K110" s="63">
        <f t="shared" si="12"/>
        <v>0</v>
      </c>
      <c r="L110" s="63">
        <f t="shared" si="13"/>
        <v>22</v>
      </c>
      <c r="M110" s="63">
        <v>1</v>
      </c>
      <c r="N110" s="63">
        <v>7</v>
      </c>
      <c r="O110" s="63">
        <v>20</v>
      </c>
      <c r="P110" s="63">
        <v>3</v>
      </c>
      <c r="Q110" s="63" t="s">
        <v>17</v>
      </c>
      <c r="R110" s="63">
        <v>11433</v>
      </c>
      <c r="S110" s="63">
        <v>9054</v>
      </c>
      <c r="T110" s="67">
        <v>2</v>
      </c>
    </row>
    <row r="111" spans="1:20" hidden="1" outlineLevel="4">
      <c r="A111" s="62">
        <v>12</v>
      </c>
      <c r="B111" s="63" t="s">
        <v>45</v>
      </c>
      <c r="C111" s="63" t="s">
        <v>4</v>
      </c>
      <c r="D111" s="63" t="s">
        <v>109</v>
      </c>
      <c r="E111" s="64">
        <v>246</v>
      </c>
      <c r="F111" s="65">
        <f t="shared" si="7"/>
        <v>1.2122666365552546E-2</v>
      </c>
      <c r="G111" s="65">
        <f t="shared" si="8"/>
        <v>3.9328327311050886E-3</v>
      </c>
      <c r="H111" s="63">
        <f t="shared" si="9"/>
        <v>246</v>
      </c>
      <c r="I111" s="63">
        <f t="shared" si="10"/>
        <v>0</v>
      </c>
      <c r="J111" s="63">
        <f t="shared" si="11"/>
        <v>0</v>
      </c>
      <c r="K111" s="63">
        <f t="shared" si="12"/>
        <v>246</v>
      </c>
      <c r="L111" s="63">
        <f t="shared" si="13"/>
        <v>0</v>
      </c>
      <c r="M111" s="63">
        <v>3</v>
      </c>
      <c r="N111" s="63">
        <v>7</v>
      </c>
      <c r="O111" s="63">
        <v>162</v>
      </c>
      <c r="P111" s="63">
        <v>3</v>
      </c>
      <c r="Q111" s="63" t="s">
        <v>17</v>
      </c>
      <c r="R111" s="63">
        <v>257660</v>
      </c>
      <c r="S111" s="63">
        <v>83590</v>
      </c>
      <c r="T111" s="67">
        <v>2</v>
      </c>
    </row>
    <row r="112" spans="1:20" hidden="1" outlineLevel="4">
      <c r="A112" s="62">
        <v>12</v>
      </c>
      <c r="B112" s="63" t="s">
        <v>45</v>
      </c>
      <c r="C112" s="63" t="s">
        <v>4</v>
      </c>
      <c r="D112" s="63" t="s">
        <v>107</v>
      </c>
      <c r="E112" s="64">
        <v>6</v>
      </c>
      <c r="F112" s="65">
        <f t="shared" si="7"/>
        <v>1.4658564814814815E-2</v>
      </c>
      <c r="G112" s="65">
        <f t="shared" si="8"/>
        <v>0</v>
      </c>
      <c r="H112" s="63">
        <f t="shared" si="9"/>
        <v>6</v>
      </c>
      <c r="I112" s="63">
        <f t="shared" si="10"/>
        <v>0</v>
      </c>
      <c r="J112" s="63">
        <f t="shared" si="11"/>
        <v>0</v>
      </c>
      <c r="K112" s="63">
        <f t="shared" si="12"/>
        <v>0</v>
      </c>
      <c r="L112" s="63">
        <f t="shared" si="13"/>
        <v>6</v>
      </c>
      <c r="M112" s="63">
        <v>8</v>
      </c>
      <c r="N112" s="63">
        <v>7</v>
      </c>
      <c r="O112" s="63">
        <v>217</v>
      </c>
      <c r="P112" s="63">
        <v>3</v>
      </c>
      <c r="Q112" s="63" t="s">
        <v>17</v>
      </c>
      <c r="R112" s="63">
        <v>7599</v>
      </c>
      <c r="S112" s="63">
        <v>0</v>
      </c>
      <c r="T112" s="67">
        <v>2</v>
      </c>
    </row>
    <row r="113" spans="1:20" hidden="1" outlineLevel="3" collapsed="1">
      <c r="A113" s="62"/>
      <c r="B113" s="63"/>
      <c r="C113" s="103" t="s">
        <v>144</v>
      </c>
      <c r="D113" s="104"/>
      <c r="E113" s="105">
        <f>SUBTOTAL(9,E108:E112)</f>
        <v>455</v>
      </c>
      <c r="F113" s="106"/>
      <c r="G113" s="106"/>
      <c r="H113" s="63">
        <f>SUBTOTAL(9,H108:H112)</f>
        <v>455</v>
      </c>
      <c r="I113" s="63">
        <f>SUBTOTAL(9,I108:I112)</f>
        <v>0</v>
      </c>
      <c r="J113" s="63">
        <f>SUBTOTAL(9,J108:J112)</f>
        <v>0</v>
      </c>
      <c r="K113" s="63">
        <f>SUBTOTAL(9,K108:K112)</f>
        <v>246</v>
      </c>
      <c r="L113" s="63">
        <f>SUBTOTAL(9,L108:L112)</f>
        <v>209</v>
      </c>
      <c r="M113" s="63"/>
      <c r="N113" s="63"/>
      <c r="O113" s="63"/>
      <c r="P113" s="63"/>
      <c r="Q113" s="63"/>
      <c r="R113" s="63">
        <f>SUBTOTAL(9,R108:R112)</f>
        <v>419422</v>
      </c>
      <c r="S113" s="63">
        <f>SUBTOTAL(9,S108:S112)</f>
        <v>179605</v>
      </c>
      <c r="T113" s="67"/>
    </row>
    <row r="114" spans="1:20" ht="15.6" outlineLevel="2" collapsed="1">
      <c r="A114" s="62"/>
      <c r="B114" s="111" t="s">
        <v>90</v>
      </c>
      <c r="C114" s="77"/>
      <c r="D114" s="77"/>
      <c r="E114" s="78">
        <f>SUBTOTAL(9,E108:E112)</f>
        <v>455</v>
      </c>
      <c r="F114" s="79">
        <v>1.0671296296296297E-2</v>
      </c>
      <c r="G114" s="79">
        <v>4.5717592592592589E-3</v>
      </c>
      <c r="H114" s="63">
        <f>SUBTOTAL(9,H108:H112)</f>
        <v>455</v>
      </c>
      <c r="I114" s="63">
        <f>SUBTOTAL(9,I108:I112)</f>
        <v>0</v>
      </c>
      <c r="J114" s="63">
        <f>SUBTOTAL(9,J108:J112)</f>
        <v>0</v>
      </c>
      <c r="K114" s="63">
        <f>SUBTOTAL(9,K108:K112)</f>
        <v>246</v>
      </c>
      <c r="L114" s="63">
        <f>SUBTOTAL(9,L108:L112)</f>
        <v>209</v>
      </c>
      <c r="M114" s="63"/>
      <c r="N114" s="63"/>
      <c r="O114" s="63"/>
      <c r="P114" s="63"/>
      <c r="Q114" s="63"/>
      <c r="R114" s="63">
        <f>SUBTOTAL(9,R108:R112)</f>
        <v>419422</v>
      </c>
      <c r="S114" s="63">
        <f>SUBTOTAL(9,S108:S112)</f>
        <v>179605</v>
      </c>
      <c r="T114" s="67"/>
    </row>
    <row r="115" spans="1:20" hidden="1" outlineLevel="4">
      <c r="A115" s="62">
        <v>12</v>
      </c>
      <c r="B115" s="63" t="s">
        <v>46</v>
      </c>
      <c r="C115" s="63" t="s">
        <v>4</v>
      </c>
      <c r="D115" s="63" t="s">
        <v>16</v>
      </c>
      <c r="E115" s="64">
        <v>187</v>
      </c>
      <c r="F115" s="65">
        <f t="shared" si="7"/>
        <v>4.7019830659536539E-3</v>
      </c>
      <c r="G115" s="65">
        <f t="shared" si="8"/>
        <v>1.38715587244999E-3</v>
      </c>
      <c r="H115" s="63">
        <f t="shared" si="9"/>
        <v>187</v>
      </c>
      <c r="I115" s="63">
        <f t="shared" si="10"/>
        <v>0</v>
      </c>
      <c r="J115" s="63">
        <f t="shared" si="11"/>
        <v>0</v>
      </c>
      <c r="K115" s="63">
        <f t="shared" si="12"/>
        <v>0</v>
      </c>
      <c r="L115" s="63">
        <f t="shared" si="13"/>
        <v>187</v>
      </c>
      <c r="M115" s="63">
        <v>1</v>
      </c>
      <c r="N115" s="63">
        <v>33</v>
      </c>
      <c r="O115" s="63">
        <v>17</v>
      </c>
      <c r="P115" s="63">
        <v>3</v>
      </c>
      <c r="Q115" s="63" t="s">
        <v>17</v>
      </c>
      <c r="R115" s="63">
        <v>75969</v>
      </c>
      <c r="S115" s="63">
        <v>22412</v>
      </c>
      <c r="T115" s="67">
        <v>2</v>
      </c>
    </row>
    <row r="116" spans="1:20" hidden="1" outlineLevel="4">
      <c r="A116" s="62">
        <v>12</v>
      </c>
      <c r="B116" s="63" t="s">
        <v>46</v>
      </c>
      <c r="C116" s="63" t="s">
        <v>4</v>
      </c>
      <c r="D116" s="63" t="s">
        <v>19</v>
      </c>
      <c r="E116" s="64">
        <v>36</v>
      </c>
      <c r="F116" s="65">
        <f t="shared" si="7"/>
        <v>4.3897890946502059E-3</v>
      </c>
      <c r="G116" s="65">
        <f t="shared" si="8"/>
        <v>1.5104166666666666E-3</v>
      </c>
      <c r="H116" s="63">
        <f t="shared" si="9"/>
        <v>36</v>
      </c>
      <c r="I116" s="63">
        <f t="shared" si="10"/>
        <v>0</v>
      </c>
      <c r="J116" s="63">
        <f t="shared" si="11"/>
        <v>0</v>
      </c>
      <c r="K116" s="63">
        <f t="shared" si="12"/>
        <v>0</v>
      </c>
      <c r="L116" s="63">
        <f t="shared" si="13"/>
        <v>36</v>
      </c>
      <c r="M116" s="63">
        <v>1</v>
      </c>
      <c r="N116" s="63">
        <v>33</v>
      </c>
      <c r="O116" s="63">
        <v>18</v>
      </c>
      <c r="P116" s="63">
        <v>3</v>
      </c>
      <c r="Q116" s="63" t="s">
        <v>17</v>
      </c>
      <c r="R116" s="63">
        <v>13654</v>
      </c>
      <c r="S116" s="63">
        <v>4698</v>
      </c>
      <c r="T116" s="67">
        <v>2</v>
      </c>
    </row>
    <row r="117" spans="1:20" hidden="1" outlineLevel="4">
      <c r="A117" s="62">
        <v>12</v>
      </c>
      <c r="B117" s="63" t="s">
        <v>46</v>
      </c>
      <c r="C117" s="63" t="s">
        <v>4</v>
      </c>
      <c r="D117" s="63" t="s">
        <v>21</v>
      </c>
      <c r="E117" s="64">
        <v>6</v>
      </c>
      <c r="F117" s="65">
        <f t="shared" si="7"/>
        <v>4.2534722222222219E-3</v>
      </c>
      <c r="G117" s="65">
        <f t="shared" si="8"/>
        <v>2.2588734567901233E-3</v>
      </c>
      <c r="H117" s="63">
        <f t="shared" si="9"/>
        <v>6</v>
      </c>
      <c r="I117" s="63">
        <f t="shared" si="10"/>
        <v>0</v>
      </c>
      <c r="J117" s="63">
        <f t="shared" si="11"/>
        <v>0</v>
      </c>
      <c r="K117" s="63">
        <f t="shared" si="12"/>
        <v>0</v>
      </c>
      <c r="L117" s="63">
        <f t="shared" si="13"/>
        <v>6</v>
      </c>
      <c r="M117" s="63">
        <v>1</v>
      </c>
      <c r="N117" s="63">
        <v>33</v>
      </c>
      <c r="O117" s="63">
        <v>20</v>
      </c>
      <c r="P117" s="63">
        <v>3</v>
      </c>
      <c r="Q117" s="63" t="s">
        <v>17</v>
      </c>
      <c r="R117" s="63">
        <v>2205</v>
      </c>
      <c r="S117" s="63">
        <v>1171</v>
      </c>
      <c r="T117" s="67">
        <v>2</v>
      </c>
    </row>
    <row r="118" spans="1:20" hidden="1" outlineLevel="4">
      <c r="A118" s="62">
        <v>12</v>
      </c>
      <c r="B118" s="63" t="s">
        <v>46</v>
      </c>
      <c r="C118" s="63" t="s">
        <v>4</v>
      </c>
      <c r="D118" s="63" t="s">
        <v>109</v>
      </c>
      <c r="E118" s="64">
        <v>341</v>
      </c>
      <c r="F118" s="65">
        <f t="shared" si="7"/>
        <v>4.993008037362876E-3</v>
      </c>
      <c r="G118" s="65">
        <f t="shared" si="8"/>
        <v>8.0570489844683393E-4</v>
      </c>
      <c r="H118" s="63">
        <f t="shared" si="9"/>
        <v>341</v>
      </c>
      <c r="I118" s="63">
        <f t="shared" si="10"/>
        <v>0</v>
      </c>
      <c r="J118" s="63">
        <f t="shared" si="11"/>
        <v>0</v>
      </c>
      <c r="K118" s="63">
        <f t="shared" si="12"/>
        <v>341</v>
      </c>
      <c r="L118" s="63">
        <f t="shared" si="13"/>
        <v>0</v>
      </c>
      <c r="M118" s="63">
        <v>3</v>
      </c>
      <c r="N118" s="63">
        <v>33</v>
      </c>
      <c r="O118" s="63">
        <v>162</v>
      </c>
      <c r="P118" s="63">
        <v>3</v>
      </c>
      <c r="Q118" s="63" t="s">
        <v>17</v>
      </c>
      <c r="R118" s="63">
        <v>147106</v>
      </c>
      <c r="S118" s="63">
        <v>23738</v>
      </c>
      <c r="T118" s="67">
        <v>2</v>
      </c>
    </row>
    <row r="119" spans="1:20" hidden="1" outlineLevel="4">
      <c r="A119" s="62">
        <v>12</v>
      </c>
      <c r="B119" s="63" t="s">
        <v>46</v>
      </c>
      <c r="C119" s="63" t="s">
        <v>4</v>
      </c>
      <c r="D119" s="63" t="s">
        <v>107</v>
      </c>
      <c r="E119" s="64">
        <v>134</v>
      </c>
      <c r="F119" s="65">
        <f t="shared" si="7"/>
        <v>6.671503593145384E-3</v>
      </c>
      <c r="G119" s="65">
        <f t="shared" si="8"/>
        <v>4.3186843559977884E-7</v>
      </c>
      <c r="H119" s="63">
        <f t="shared" si="9"/>
        <v>134</v>
      </c>
      <c r="I119" s="63">
        <f t="shared" si="10"/>
        <v>0</v>
      </c>
      <c r="J119" s="63">
        <f t="shared" si="11"/>
        <v>0</v>
      </c>
      <c r="K119" s="63">
        <f t="shared" si="12"/>
        <v>0</v>
      </c>
      <c r="L119" s="63">
        <f t="shared" si="13"/>
        <v>134</v>
      </c>
      <c r="M119" s="63">
        <v>8</v>
      </c>
      <c r="N119" s="63">
        <v>33</v>
      </c>
      <c r="O119" s="63">
        <v>217</v>
      </c>
      <c r="P119" s="63">
        <v>3</v>
      </c>
      <c r="Q119" s="63" t="s">
        <v>17</v>
      </c>
      <c r="R119" s="63">
        <v>77240</v>
      </c>
      <c r="S119" s="63">
        <v>5</v>
      </c>
      <c r="T119" s="67">
        <v>2</v>
      </c>
    </row>
    <row r="120" spans="1:20" hidden="1" outlineLevel="3" collapsed="1">
      <c r="A120" s="62"/>
      <c r="B120" s="63"/>
      <c r="C120" s="103" t="s">
        <v>144</v>
      </c>
      <c r="D120" s="104"/>
      <c r="E120" s="105">
        <f>SUBTOTAL(9,E115:E119)</f>
        <v>704</v>
      </c>
      <c r="F120" s="106"/>
      <c r="G120" s="106"/>
      <c r="H120" s="63">
        <f>SUBTOTAL(9,H115:H119)</f>
        <v>704</v>
      </c>
      <c r="I120" s="63">
        <f>SUBTOTAL(9,I115:I119)</f>
        <v>0</v>
      </c>
      <c r="J120" s="63">
        <f>SUBTOTAL(9,J115:J119)</f>
        <v>0</v>
      </c>
      <c r="K120" s="63">
        <f>SUBTOTAL(9,K115:K119)</f>
        <v>341</v>
      </c>
      <c r="L120" s="63">
        <f>SUBTOTAL(9,L115:L119)</f>
        <v>363</v>
      </c>
      <c r="M120" s="63"/>
      <c r="N120" s="63"/>
      <c r="O120" s="63"/>
      <c r="P120" s="63"/>
      <c r="Q120" s="63"/>
      <c r="R120" s="63">
        <f>SUBTOTAL(9,R115:R119)</f>
        <v>316174</v>
      </c>
      <c r="S120" s="63">
        <f>SUBTOTAL(9,S115:S119)</f>
        <v>52024</v>
      </c>
      <c r="T120" s="67"/>
    </row>
    <row r="121" spans="1:20" hidden="1" outlineLevel="4">
      <c r="A121" s="62">
        <v>12</v>
      </c>
      <c r="B121" s="63" t="s">
        <v>46</v>
      </c>
      <c r="C121" s="63" t="s">
        <v>6</v>
      </c>
      <c r="D121" s="63" t="s">
        <v>33</v>
      </c>
      <c r="E121" s="64">
        <v>44</v>
      </c>
      <c r="F121" s="65">
        <f t="shared" si="7"/>
        <v>1.398358585858586E-2</v>
      </c>
      <c r="G121" s="65">
        <f t="shared" si="8"/>
        <v>6.9781144781144774E-3</v>
      </c>
      <c r="H121" s="63">
        <f t="shared" si="9"/>
        <v>0</v>
      </c>
      <c r="I121" s="63">
        <f t="shared" si="10"/>
        <v>0</v>
      </c>
      <c r="J121" s="63">
        <f t="shared" si="11"/>
        <v>44</v>
      </c>
      <c r="K121" s="63">
        <f t="shared" si="12"/>
        <v>0</v>
      </c>
      <c r="L121" s="63">
        <f t="shared" si="13"/>
        <v>44</v>
      </c>
      <c r="M121" s="63">
        <v>1</v>
      </c>
      <c r="N121" s="63">
        <v>33</v>
      </c>
      <c r="O121" s="63">
        <v>86</v>
      </c>
      <c r="P121" s="63">
        <v>5</v>
      </c>
      <c r="Q121" s="63" t="s">
        <v>6</v>
      </c>
      <c r="R121" s="63">
        <v>53160</v>
      </c>
      <c r="S121" s="63">
        <v>26528</v>
      </c>
      <c r="T121" s="67">
        <v>2</v>
      </c>
    </row>
    <row r="122" spans="1:20" hidden="1" outlineLevel="4">
      <c r="A122" s="62">
        <v>12</v>
      </c>
      <c r="B122" s="63" t="s">
        <v>46</v>
      </c>
      <c r="C122" s="63" t="s">
        <v>6</v>
      </c>
      <c r="D122" s="63" t="s">
        <v>126</v>
      </c>
      <c r="E122" s="64">
        <v>158</v>
      </c>
      <c r="F122" s="65">
        <f t="shared" si="7"/>
        <v>1.4017229254571028E-2</v>
      </c>
      <c r="G122" s="65">
        <f t="shared" si="8"/>
        <v>8.7052420300046882E-3</v>
      </c>
      <c r="H122" s="63">
        <f t="shared" si="9"/>
        <v>0</v>
      </c>
      <c r="I122" s="63">
        <f t="shared" si="10"/>
        <v>0</v>
      </c>
      <c r="J122" s="63">
        <f t="shared" si="11"/>
        <v>158</v>
      </c>
      <c r="K122" s="63">
        <f t="shared" si="12"/>
        <v>158</v>
      </c>
      <c r="L122" s="63">
        <f t="shared" si="13"/>
        <v>0</v>
      </c>
      <c r="M122" s="63">
        <v>3</v>
      </c>
      <c r="N122" s="63">
        <v>33</v>
      </c>
      <c r="O122" s="63">
        <v>192</v>
      </c>
      <c r="P122" s="63">
        <v>5</v>
      </c>
      <c r="Q122" s="63" t="s">
        <v>6</v>
      </c>
      <c r="R122" s="63">
        <v>191352</v>
      </c>
      <c r="S122" s="63">
        <v>118837</v>
      </c>
      <c r="T122" s="67">
        <v>2</v>
      </c>
    </row>
    <row r="123" spans="1:20" hidden="1" outlineLevel="4">
      <c r="A123" s="62">
        <v>12</v>
      </c>
      <c r="B123" s="63" t="s">
        <v>46</v>
      </c>
      <c r="C123" s="63" t="s">
        <v>6</v>
      </c>
      <c r="D123" s="63" t="s">
        <v>127</v>
      </c>
      <c r="E123" s="64">
        <v>369</v>
      </c>
      <c r="F123" s="65">
        <f t="shared" si="7"/>
        <v>9.6140093345377896E-3</v>
      </c>
      <c r="G123" s="65">
        <f t="shared" si="8"/>
        <v>8.2673077888186283E-3</v>
      </c>
      <c r="H123" s="63">
        <f t="shared" si="9"/>
        <v>0</v>
      </c>
      <c r="I123" s="63">
        <f t="shared" si="10"/>
        <v>0</v>
      </c>
      <c r="J123" s="63">
        <f t="shared" si="11"/>
        <v>369</v>
      </c>
      <c r="K123" s="63">
        <f t="shared" si="12"/>
        <v>369</v>
      </c>
      <c r="L123" s="63">
        <f t="shared" si="13"/>
        <v>0</v>
      </c>
      <c r="M123" s="63">
        <v>3</v>
      </c>
      <c r="N123" s="63">
        <v>33</v>
      </c>
      <c r="O123" s="63">
        <v>208</v>
      </c>
      <c r="P123" s="63">
        <v>5</v>
      </c>
      <c r="Q123" s="63" t="s">
        <v>6</v>
      </c>
      <c r="R123" s="63">
        <v>306510</v>
      </c>
      <c r="S123" s="63">
        <v>263575</v>
      </c>
      <c r="T123" s="67">
        <v>2</v>
      </c>
    </row>
    <row r="124" spans="1:20" hidden="1" outlineLevel="4">
      <c r="A124" s="62">
        <v>12</v>
      </c>
      <c r="B124" s="63" t="s">
        <v>46</v>
      </c>
      <c r="C124" s="63" t="s">
        <v>6</v>
      </c>
      <c r="D124" s="63" t="s">
        <v>128</v>
      </c>
      <c r="E124" s="64">
        <v>387</v>
      </c>
      <c r="F124" s="65">
        <f t="shared" si="7"/>
        <v>1.262034644463585E-2</v>
      </c>
      <c r="G124" s="65">
        <f t="shared" si="8"/>
        <v>9.1043102210737869E-3</v>
      </c>
      <c r="H124" s="63">
        <f t="shared" si="9"/>
        <v>0</v>
      </c>
      <c r="I124" s="63">
        <f t="shared" si="10"/>
        <v>0</v>
      </c>
      <c r="J124" s="63">
        <f t="shared" si="11"/>
        <v>387</v>
      </c>
      <c r="K124" s="63">
        <f t="shared" si="12"/>
        <v>387</v>
      </c>
      <c r="L124" s="63">
        <f t="shared" si="13"/>
        <v>0</v>
      </c>
      <c r="M124" s="63">
        <v>3</v>
      </c>
      <c r="N124" s="63">
        <v>33</v>
      </c>
      <c r="O124" s="63">
        <v>219</v>
      </c>
      <c r="P124" s="63">
        <v>22</v>
      </c>
      <c r="Q124" s="63" t="s">
        <v>20</v>
      </c>
      <c r="R124" s="63">
        <v>421984</v>
      </c>
      <c r="S124" s="63">
        <v>304419</v>
      </c>
      <c r="T124" s="67">
        <v>2</v>
      </c>
    </row>
    <row r="125" spans="1:20" hidden="1" outlineLevel="3" collapsed="1">
      <c r="A125" s="62"/>
      <c r="B125" s="63"/>
      <c r="C125" s="112" t="s">
        <v>146</v>
      </c>
      <c r="D125" s="113"/>
      <c r="E125" s="114">
        <f>SUBTOTAL(9,E121:E124)</f>
        <v>958</v>
      </c>
      <c r="F125" s="115"/>
      <c r="G125" s="115"/>
      <c r="H125" s="63">
        <f>SUBTOTAL(9,H121:H124)</f>
        <v>0</v>
      </c>
      <c r="I125" s="63">
        <f>SUBTOTAL(9,I121:I124)</f>
        <v>0</v>
      </c>
      <c r="J125" s="63">
        <f>SUBTOTAL(9,J121:J124)</f>
        <v>958</v>
      </c>
      <c r="K125" s="63">
        <f>SUBTOTAL(9,K121:K124)</f>
        <v>914</v>
      </c>
      <c r="L125" s="63">
        <f>SUBTOTAL(9,L121:L124)</f>
        <v>44</v>
      </c>
      <c r="M125" s="63"/>
      <c r="N125" s="63"/>
      <c r="O125" s="63"/>
      <c r="P125" s="63"/>
      <c r="Q125" s="63"/>
      <c r="R125" s="63">
        <f>SUBTOTAL(9,R121:R124)</f>
        <v>973006</v>
      </c>
      <c r="S125" s="63">
        <f>SUBTOTAL(9,S121:S124)</f>
        <v>713359</v>
      </c>
      <c r="T125" s="67"/>
    </row>
    <row r="126" spans="1:20" ht="15.6" outlineLevel="2" collapsed="1">
      <c r="A126" s="62"/>
      <c r="B126" s="111" t="s">
        <v>91</v>
      </c>
      <c r="C126" s="77"/>
      <c r="D126" s="77"/>
      <c r="E126" s="78">
        <f>SUBTOTAL(9,E115:E124)</f>
        <v>1662</v>
      </c>
      <c r="F126" s="79">
        <v>8.9814814814814809E-3</v>
      </c>
      <c r="G126" s="79">
        <v>5.3356481481481484E-3</v>
      </c>
      <c r="H126" s="63">
        <f>SUBTOTAL(9,H115:H124)</f>
        <v>704</v>
      </c>
      <c r="I126" s="63">
        <f>SUBTOTAL(9,I115:I124)</f>
        <v>0</v>
      </c>
      <c r="J126" s="63">
        <f>SUBTOTAL(9,J115:J124)</f>
        <v>958</v>
      </c>
      <c r="K126" s="63">
        <f>SUBTOTAL(9,K115:K124)</f>
        <v>1255</v>
      </c>
      <c r="L126" s="63">
        <f>SUBTOTAL(9,L115:L124)</f>
        <v>407</v>
      </c>
      <c r="M126" s="63"/>
      <c r="N126" s="63"/>
      <c r="O126" s="63"/>
      <c r="P126" s="63"/>
      <c r="Q126" s="63"/>
      <c r="R126" s="63">
        <f>SUBTOTAL(9,R115:R124)</f>
        <v>1289180</v>
      </c>
      <c r="S126" s="63">
        <f>SUBTOTAL(9,S115:S124)</f>
        <v>765383</v>
      </c>
      <c r="T126" s="67"/>
    </row>
    <row r="127" spans="1:20" ht="17.399999999999999" outlineLevel="1">
      <c r="A127" s="23" t="s">
        <v>105</v>
      </c>
      <c r="B127" s="88"/>
      <c r="C127" s="88"/>
      <c r="D127" s="88"/>
      <c r="E127" s="89">
        <f>SUBTOTAL(9,E77:E124)</f>
        <v>4570</v>
      </c>
      <c r="F127" s="90"/>
      <c r="G127" s="90"/>
      <c r="H127" s="63">
        <f>SUBTOTAL(9,H77:H124)</f>
        <v>3386</v>
      </c>
      <c r="I127" s="63">
        <f>SUBTOTAL(9,I77:I124)</f>
        <v>226</v>
      </c>
      <c r="J127" s="63">
        <f>SUBTOTAL(9,J77:J124)</f>
        <v>958</v>
      </c>
      <c r="K127" s="63">
        <f>SUBTOTAL(9,K77:K124)</f>
        <v>2858</v>
      </c>
      <c r="L127" s="63">
        <f>SUBTOTAL(9,L77:L124)</f>
        <v>1712</v>
      </c>
      <c r="M127" s="63"/>
      <c r="N127" s="63"/>
      <c r="O127" s="63"/>
      <c r="P127" s="63"/>
      <c r="Q127" s="63"/>
      <c r="R127" s="63">
        <f>SUBTOTAL(9,R77:R124)</f>
        <v>4482804</v>
      </c>
      <c r="S127" s="63">
        <f>SUBTOTAL(9,S77:S124)</f>
        <v>2074830</v>
      </c>
      <c r="T127" s="67"/>
    </row>
    <row r="128" spans="1:20" hidden="1" outlineLevel="4">
      <c r="A128" s="62">
        <v>46</v>
      </c>
      <c r="B128" s="63" t="s">
        <v>48</v>
      </c>
      <c r="C128" s="63" t="s">
        <v>4</v>
      </c>
      <c r="D128" s="63" t="s">
        <v>16</v>
      </c>
      <c r="E128" s="64">
        <v>54</v>
      </c>
      <c r="F128" s="65">
        <f t="shared" si="7"/>
        <v>4.713434499314129E-3</v>
      </c>
      <c r="G128" s="65">
        <f t="shared" si="8"/>
        <v>3.7637174211248287E-4</v>
      </c>
      <c r="H128" s="63">
        <f t="shared" si="9"/>
        <v>54</v>
      </c>
      <c r="I128" s="63">
        <f t="shared" si="10"/>
        <v>0</v>
      </c>
      <c r="J128" s="63">
        <f t="shared" si="11"/>
        <v>0</v>
      </c>
      <c r="K128" s="63">
        <f t="shared" si="12"/>
        <v>0</v>
      </c>
      <c r="L128" s="63">
        <f t="shared" si="13"/>
        <v>54</v>
      </c>
      <c r="M128" s="63">
        <v>1</v>
      </c>
      <c r="N128" s="63">
        <v>25</v>
      </c>
      <c r="O128" s="63">
        <v>17</v>
      </c>
      <c r="P128" s="63">
        <v>3</v>
      </c>
      <c r="Q128" s="63" t="s">
        <v>17</v>
      </c>
      <c r="R128" s="63">
        <v>21991</v>
      </c>
      <c r="S128" s="63">
        <v>1756</v>
      </c>
      <c r="T128" s="67">
        <v>2</v>
      </c>
    </row>
    <row r="129" spans="1:20" hidden="1" outlineLevel="4">
      <c r="A129" s="62">
        <v>46</v>
      </c>
      <c r="B129" s="63" t="s">
        <v>48</v>
      </c>
      <c r="C129" s="63" t="s">
        <v>4</v>
      </c>
      <c r="D129" s="63" t="s">
        <v>19</v>
      </c>
      <c r="E129" s="64">
        <v>12</v>
      </c>
      <c r="F129" s="65">
        <f t="shared" si="7"/>
        <v>4.737654320987654E-3</v>
      </c>
      <c r="G129" s="65">
        <f t="shared" si="8"/>
        <v>9.4521604938271593E-5</v>
      </c>
      <c r="H129" s="63">
        <f t="shared" si="9"/>
        <v>12</v>
      </c>
      <c r="I129" s="63">
        <f t="shared" si="10"/>
        <v>0</v>
      </c>
      <c r="J129" s="63">
        <f t="shared" si="11"/>
        <v>0</v>
      </c>
      <c r="K129" s="63">
        <f t="shared" si="12"/>
        <v>0</v>
      </c>
      <c r="L129" s="63">
        <f t="shared" si="13"/>
        <v>12</v>
      </c>
      <c r="M129" s="63">
        <v>1</v>
      </c>
      <c r="N129" s="63">
        <v>25</v>
      </c>
      <c r="O129" s="63">
        <v>18</v>
      </c>
      <c r="P129" s="63">
        <v>3</v>
      </c>
      <c r="Q129" s="63" t="s">
        <v>17</v>
      </c>
      <c r="R129" s="63">
        <v>4912</v>
      </c>
      <c r="S129" s="63">
        <v>98</v>
      </c>
      <c r="T129" s="67">
        <v>2</v>
      </c>
    </row>
    <row r="130" spans="1:20" hidden="1" outlineLevel="4">
      <c r="A130" s="62">
        <v>46</v>
      </c>
      <c r="B130" s="63" t="s">
        <v>48</v>
      </c>
      <c r="C130" s="63" t="s">
        <v>4</v>
      </c>
      <c r="D130" s="63" t="s">
        <v>21</v>
      </c>
      <c r="E130" s="64">
        <v>7</v>
      </c>
      <c r="F130" s="65">
        <f t="shared" si="7"/>
        <v>6.6352513227513231E-3</v>
      </c>
      <c r="G130" s="65">
        <f t="shared" si="8"/>
        <v>1.3227513227513229E-3</v>
      </c>
      <c r="H130" s="63">
        <f t="shared" si="9"/>
        <v>7</v>
      </c>
      <c r="I130" s="63">
        <f t="shared" si="10"/>
        <v>0</v>
      </c>
      <c r="J130" s="63">
        <f t="shared" si="11"/>
        <v>0</v>
      </c>
      <c r="K130" s="63">
        <f t="shared" si="12"/>
        <v>0</v>
      </c>
      <c r="L130" s="63">
        <f t="shared" si="13"/>
        <v>7</v>
      </c>
      <c r="M130" s="63">
        <v>1</v>
      </c>
      <c r="N130" s="63">
        <v>25</v>
      </c>
      <c r="O130" s="63">
        <v>20</v>
      </c>
      <c r="P130" s="63">
        <v>3</v>
      </c>
      <c r="Q130" s="63" t="s">
        <v>17</v>
      </c>
      <c r="R130" s="63">
        <v>4013</v>
      </c>
      <c r="S130" s="63">
        <v>800</v>
      </c>
      <c r="T130" s="67">
        <v>2</v>
      </c>
    </row>
    <row r="131" spans="1:20" hidden="1" outlineLevel="4">
      <c r="A131" s="62">
        <v>46</v>
      </c>
      <c r="B131" s="63" t="s">
        <v>48</v>
      </c>
      <c r="C131" s="63" t="s">
        <v>4</v>
      </c>
      <c r="D131" s="63" t="s">
        <v>109</v>
      </c>
      <c r="E131" s="64">
        <v>206</v>
      </c>
      <c r="F131" s="65">
        <f t="shared" si="7"/>
        <v>6.0205973570658031E-3</v>
      </c>
      <c r="G131" s="65">
        <f t="shared" si="8"/>
        <v>6.8449973031283709E-4</v>
      </c>
      <c r="H131" s="63">
        <f t="shared" si="9"/>
        <v>206</v>
      </c>
      <c r="I131" s="63">
        <f t="shared" si="10"/>
        <v>0</v>
      </c>
      <c r="J131" s="63">
        <f t="shared" si="11"/>
        <v>0</v>
      </c>
      <c r="K131" s="63">
        <f t="shared" si="12"/>
        <v>206</v>
      </c>
      <c r="L131" s="63">
        <f t="shared" si="13"/>
        <v>0</v>
      </c>
      <c r="M131" s="63">
        <v>3</v>
      </c>
      <c r="N131" s="63">
        <v>25</v>
      </c>
      <c r="O131" s="63">
        <v>162</v>
      </c>
      <c r="P131" s="63">
        <v>3</v>
      </c>
      <c r="Q131" s="63" t="s">
        <v>17</v>
      </c>
      <c r="R131" s="63">
        <v>107157</v>
      </c>
      <c r="S131" s="63">
        <v>12183</v>
      </c>
      <c r="T131" s="67">
        <v>2</v>
      </c>
    </row>
    <row r="132" spans="1:20" hidden="1" outlineLevel="4">
      <c r="A132" s="62">
        <v>46</v>
      </c>
      <c r="B132" s="63" t="s">
        <v>48</v>
      </c>
      <c r="C132" s="63" t="s">
        <v>4</v>
      </c>
      <c r="D132" s="63" t="s">
        <v>107</v>
      </c>
      <c r="E132" s="64">
        <v>216</v>
      </c>
      <c r="F132" s="65">
        <f t="shared" si="7"/>
        <v>5.7019997427983542E-3</v>
      </c>
      <c r="G132" s="65">
        <f t="shared" si="8"/>
        <v>2.1433470507544582E-7</v>
      </c>
      <c r="H132" s="63">
        <f t="shared" si="9"/>
        <v>216</v>
      </c>
      <c r="I132" s="63">
        <f t="shared" si="10"/>
        <v>0</v>
      </c>
      <c r="J132" s="63">
        <f t="shared" si="11"/>
        <v>0</v>
      </c>
      <c r="K132" s="63">
        <f t="shared" si="12"/>
        <v>0</v>
      </c>
      <c r="L132" s="63">
        <f t="shared" si="13"/>
        <v>216</v>
      </c>
      <c r="M132" s="63">
        <v>8</v>
      </c>
      <c r="N132" s="63">
        <v>25</v>
      </c>
      <c r="O132" s="63">
        <v>217</v>
      </c>
      <c r="P132" s="63">
        <v>3</v>
      </c>
      <c r="Q132" s="63" t="s">
        <v>17</v>
      </c>
      <c r="R132" s="63">
        <v>106413</v>
      </c>
      <c r="S132" s="63">
        <v>4</v>
      </c>
      <c r="T132" s="67">
        <v>2</v>
      </c>
    </row>
    <row r="133" spans="1:20" hidden="1" outlineLevel="3" collapsed="1">
      <c r="A133" s="62"/>
      <c r="B133" s="63"/>
      <c r="C133" s="103" t="s">
        <v>144</v>
      </c>
      <c r="D133" s="104"/>
      <c r="E133" s="105">
        <f>SUBTOTAL(9,E128:E132)</f>
        <v>495</v>
      </c>
      <c r="F133" s="106"/>
      <c r="G133" s="106"/>
      <c r="H133" s="63">
        <f>SUBTOTAL(9,H128:H132)</f>
        <v>495</v>
      </c>
      <c r="I133" s="63">
        <f>SUBTOTAL(9,I128:I132)</f>
        <v>0</v>
      </c>
      <c r="J133" s="63">
        <f>SUBTOTAL(9,J128:J132)</f>
        <v>0</v>
      </c>
      <c r="K133" s="63">
        <f>SUBTOTAL(9,K128:K132)</f>
        <v>206</v>
      </c>
      <c r="L133" s="63">
        <f>SUBTOTAL(9,L128:L132)</f>
        <v>289</v>
      </c>
      <c r="M133" s="63"/>
      <c r="N133" s="63"/>
      <c r="O133" s="63"/>
      <c r="P133" s="63"/>
      <c r="Q133" s="63"/>
      <c r="R133" s="63">
        <f>SUBTOTAL(9,R128:R132)</f>
        <v>244486</v>
      </c>
      <c r="S133" s="63">
        <f>SUBTOTAL(9,S128:S132)</f>
        <v>14841</v>
      </c>
      <c r="T133" s="67"/>
    </row>
    <row r="134" spans="1:20" hidden="1" outlineLevel="4">
      <c r="A134" s="62">
        <v>46</v>
      </c>
      <c r="B134" s="63" t="s">
        <v>48</v>
      </c>
      <c r="C134" s="63" t="s">
        <v>6</v>
      </c>
      <c r="D134" s="63" t="s">
        <v>33</v>
      </c>
      <c r="E134" s="64">
        <v>22</v>
      </c>
      <c r="F134" s="65">
        <f t="shared" si="7"/>
        <v>1.3541140572390573E-2</v>
      </c>
      <c r="G134" s="65">
        <f t="shared" si="8"/>
        <v>4.5433501683501687E-3</v>
      </c>
      <c r="H134" s="63">
        <f t="shared" si="9"/>
        <v>0</v>
      </c>
      <c r="I134" s="63">
        <f t="shared" si="10"/>
        <v>0</v>
      </c>
      <c r="J134" s="63">
        <f t="shared" si="11"/>
        <v>22</v>
      </c>
      <c r="K134" s="63">
        <f t="shared" si="12"/>
        <v>0</v>
      </c>
      <c r="L134" s="63">
        <f t="shared" si="13"/>
        <v>22</v>
      </c>
      <c r="M134" s="63">
        <v>1</v>
      </c>
      <c r="N134" s="63">
        <v>25</v>
      </c>
      <c r="O134" s="63">
        <v>86</v>
      </c>
      <c r="P134" s="63">
        <v>5</v>
      </c>
      <c r="Q134" s="63" t="s">
        <v>6</v>
      </c>
      <c r="R134" s="63">
        <v>25739</v>
      </c>
      <c r="S134" s="63">
        <v>8636</v>
      </c>
      <c r="T134" s="67">
        <v>2</v>
      </c>
    </row>
    <row r="135" spans="1:20" hidden="1" outlineLevel="4">
      <c r="A135" s="62">
        <v>46</v>
      </c>
      <c r="B135" s="63" t="s">
        <v>48</v>
      </c>
      <c r="C135" s="63" t="s">
        <v>6</v>
      </c>
      <c r="D135" s="63" t="s">
        <v>114</v>
      </c>
      <c r="E135" s="64">
        <v>111</v>
      </c>
      <c r="F135" s="65">
        <f t="shared" si="7"/>
        <v>1.1401297130463797E-2</v>
      </c>
      <c r="G135" s="65">
        <f t="shared" si="8"/>
        <v>1.5808516850183518E-3</v>
      </c>
      <c r="H135" s="63">
        <f t="shared" si="9"/>
        <v>0</v>
      </c>
      <c r="I135" s="63">
        <f t="shared" si="10"/>
        <v>0</v>
      </c>
      <c r="J135" s="63">
        <f t="shared" si="11"/>
        <v>111</v>
      </c>
      <c r="K135" s="63">
        <f t="shared" si="12"/>
        <v>111</v>
      </c>
      <c r="L135" s="63">
        <f t="shared" si="13"/>
        <v>0</v>
      </c>
      <c r="M135" s="63">
        <v>3</v>
      </c>
      <c r="N135" s="63">
        <v>25</v>
      </c>
      <c r="O135" s="63">
        <v>169</v>
      </c>
      <c r="P135" s="63">
        <v>5</v>
      </c>
      <c r="Q135" s="63" t="s">
        <v>6</v>
      </c>
      <c r="R135" s="63">
        <v>109343</v>
      </c>
      <c r="S135" s="63">
        <v>15161</v>
      </c>
      <c r="T135" s="67">
        <v>2</v>
      </c>
    </row>
    <row r="136" spans="1:20" hidden="1" outlineLevel="3" collapsed="1">
      <c r="A136" s="62"/>
      <c r="B136" s="63"/>
      <c r="C136" s="112" t="s">
        <v>146</v>
      </c>
      <c r="D136" s="113"/>
      <c r="E136" s="114">
        <f>SUBTOTAL(9,E134:E135)</f>
        <v>133</v>
      </c>
      <c r="F136" s="115"/>
      <c r="G136" s="115"/>
      <c r="H136" s="63">
        <f>SUBTOTAL(9,H134:H135)</f>
        <v>0</v>
      </c>
      <c r="I136" s="63">
        <f>SUBTOTAL(9,I134:I135)</f>
        <v>0</v>
      </c>
      <c r="J136" s="63">
        <f>SUBTOTAL(9,J134:J135)</f>
        <v>133</v>
      </c>
      <c r="K136" s="63">
        <f>SUBTOTAL(9,K134:K135)</f>
        <v>111</v>
      </c>
      <c r="L136" s="63">
        <f>SUBTOTAL(9,L134:L135)</f>
        <v>22</v>
      </c>
      <c r="M136" s="63"/>
      <c r="N136" s="63"/>
      <c r="O136" s="63"/>
      <c r="P136" s="63"/>
      <c r="Q136" s="63"/>
      <c r="R136" s="63">
        <f>SUBTOTAL(9,R134:R135)</f>
        <v>135082</v>
      </c>
      <c r="S136" s="63">
        <f>SUBTOTAL(9,S134:S135)</f>
        <v>23797</v>
      </c>
      <c r="T136" s="67"/>
    </row>
    <row r="137" spans="1:20" ht="15.6" outlineLevel="2" collapsed="1">
      <c r="A137" s="62"/>
      <c r="B137" s="111" t="s">
        <v>92</v>
      </c>
      <c r="C137" s="77"/>
      <c r="D137" s="77"/>
      <c r="E137" s="78">
        <f>SUBTOTAL(9,E128:E135)</f>
        <v>628</v>
      </c>
      <c r="F137" s="79">
        <v>6.9907407407407409E-3</v>
      </c>
      <c r="G137" s="79">
        <v>7.175925925925927E-4</v>
      </c>
      <c r="H137" s="63">
        <f>SUBTOTAL(9,H128:H135)</f>
        <v>495</v>
      </c>
      <c r="I137" s="63">
        <f>SUBTOTAL(9,I128:I135)</f>
        <v>0</v>
      </c>
      <c r="J137" s="63">
        <f>SUBTOTAL(9,J128:J135)</f>
        <v>133</v>
      </c>
      <c r="K137" s="63">
        <f>SUBTOTAL(9,K128:K135)</f>
        <v>317</v>
      </c>
      <c r="L137" s="63">
        <f>SUBTOTAL(9,L128:L135)</f>
        <v>311</v>
      </c>
      <c r="M137" s="63"/>
      <c r="N137" s="63"/>
      <c r="O137" s="63"/>
      <c r="P137" s="63"/>
      <c r="Q137" s="63"/>
      <c r="R137" s="63">
        <f>SUBTOTAL(9,R128:R135)</f>
        <v>379568</v>
      </c>
      <c r="S137" s="63">
        <f>SUBTOTAL(9,S128:S135)</f>
        <v>38638</v>
      </c>
      <c r="T137" s="67"/>
    </row>
    <row r="138" spans="1:20" hidden="1" outlineLevel="4">
      <c r="A138" s="62">
        <v>46</v>
      </c>
      <c r="B138" s="63" t="s">
        <v>49</v>
      </c>
      <c r="C138" s="63" t="s">
        <v>4</v>
      </c>
      <c r="D138" s="63" t="s">
        <v>16</v>
      </c>
      <c r="E138" s="64">
        <v>40</v>
      </c>
      <c r="F138" s="65">
        <f t="shared" si="7"/>
        <v>1.4424768518518517E-2</v>
      </c>
      <c r="G138" s="65">
        <f t="shared" si="8"/>
        <v>2.2520254629629626E-3</v>
      </c>
      <c r="H138" s="63">
        <f t="shared" si="9"/>
        <v>40</v>
      </c>
      <c r="I138" s="63">
        <f t="shared" si="10"/>
        <v>0</v>
      </c>
      <c r="J138" s="63">
        <f t="shared" si="11"/>
        <v>0</v>
      </c>
      <c r="K138" s="63">
        <f t="shared" si="12"/>
        <v>0</v>
      </c>
      <c r="L138" s="63">
        <f t="shared" si="13"/>
        <v>40</v>
      </c>
      <c r="M138" s="63">
        <v>1</v>
      </c>
      <c r="N138" s="63">
        <v>8</v>
      </c>
      <c r="O138" s="63">
        <v>17</v>
      </c>
      <c r="P138" s="63">
        <v>3</v>
      </c>
      <c r="Q138" s="63" t="s">
        <v>17</v>
      </c>
      <c r="R138" s="63">
        <v>49852</v>
      </c>
      <c r="S138" s="63">
        <v>7783</v>
      </c>
      <c r="T138" s="67">
        <v>2</v>
      </c>
    </row>
    <row r="139" spans="1:20" hidden="1" outlineLevel="4">
      <c r="A139" s="62">
        <v>46</v>
      </c>
      <c r="B139" s="63" t="s">
        <v>49</v>
      </c>
      <c r="C139" s="63" t="s">
        <v>4</v>
      </c>
      <c r="D139" s="63" t="s">
        <v>19</v>
      </c>
      <c r="E139" s="64">
        <v>9</v>
      </c>
      <c r="F139" s="65">
        <f t="shared" si="7"/>
        <v>1.9403292181069957E-2</v>
      </c>
      <c r="G139" s="65">
        <f t="shared" si="8"/>
        <v>2.0537551440329219E-3</v>
      </c>
      <c r="H139" s="63">
        <f t="shared" si="9"/>
        <v>9</v>
      </c>
      <c r="I139" s="63">
        <f t="shared" si="10"/>
        <v>0</v>
      </c>
      <c r="J139" s="63">
        <f t="shared" si="11"/>
        <v>0</v>
      </c>
      <c r="K139" s="63">
        <f t="shared" si="12"/>
        <v>0</v>
      </c>
      <c r="L139" s="63">
        <f t="shared" si="13"/>
        <v>9</v>
      </c>
      <c r="M139" s="63">
        <v>1</v>
      </c>
      <c r="N139" s="63">
        <v>8</v>
      </c>
      <c r="O139" s="63">
        <v>18</v>
      </c>
      <c r="P139" s="63">
        <v>3</v>
      </c>
      <c r="Q139" s="63" t="s">
        <v>17</v>
      </c>
      <c r="R139" s="63">
        <v>15088</v>
      </c>
      <c r="S139" s="63">
        <v>1597</v>
      </c>
      <c r="T139" s="67">
        <v>2</v>
      </c>
    </row>
    <row r="140" spans="1:20" hidden="1" outlineLevel="4">
      <c r="A140" s="62">
        <v>46</v>
      </c>
      <c r="B140" s="63" t="s">
        <v>49</v>
      </c>
      <c r="C140" s="63" t="s">
        <v>4</v>
      </c>
      <c r="D140" s="63" t="s">
        <v>21</v>
      </c>
      <c r="E140" s="64">
        <v>4</v>
      </c>
      <c r="F140" s="65">
        <f t="shared" si="7"/>
        <v>2.1290509259259259E-2</v>
      </c>
      <c r="G140" s="65">
        <f t="shared" si="8"/>
        <v>1.3784722222222223E-2</v>
      </c>
      <c r="H140" s="63">
        <f t="shared" si="9"/>
        <v>4</v>
      </c>
      <c r="I140" s="63">
        <f t="shared" si="10"/>
        <v>0</v>
      </c>
      <c r="J140" s="63">
        <f t="shared" si="11"/>
        <v>0</v>
      </c>
      <c r="K140" s="63">
        <f t="shared" si="12"/>
        <v>0</v>
      </c>
      <c r="L140" s="63">
        <f t="shared" si="13"/>
        <v>4</v>
      </c>
      <c r="M140" s="63">
        <v>1</v>
      </c>
      <c r="N140" s="63">
        <v>8</v>
      </c>
      <c r="O140" s="63">
        <v>20</v>
      </c>
      <c r="P140" s="63">
        <v>3</v>
      </c>
      <c r="Q140" s="63" t="s">
        <v>17</v>
      </c>
      <c r="R140" s="63">
        <v>7358</v>
      </c>
      <c r="S140" s="63">
        <v>4764</v>
      </c>
      <c r="T140" s="67">
        <v>2</v>
      </c>
    </row>
    <row r="141" spans="1:20" hidden="1" outlineLevel="4">
      <c r="A141" s="62">
        <v>46</v>
      </c>
      <c r="B141" s="63" t="s">
        <v>49</v>
      </c>
      <c r="C141" s="63" t="s">
        <v>4</v>
      </c>
      <c r="D141" s="63" t="s">
        <v>109</v>
      </c>
      <c r="E141" s="64">
        <v>127</v>
      </c>
      <c r="F141" s="65">
        <f t="shared" si="7"/>
        <v>1.6046132254301546E-2</v>
      </c>
      <c r="G141" s="65">
        <f t="shared" si="8"/>
        <v>2.1104002624671918E-3</v>
      </c>
      <c r="H141" s="63">
        <f t="shared" si="9"/>
        <v>127</v>
      </c>
      <c r="I141" s="63">
        <f t="shared" si="10"/>
        <v>0</v>
      </c>
      <c r="J141" s="63">
        <f t="shared" si="11"/>
        <v>0</v>
      </c>
      <c r="K141" s="63">
        <f t="shared" si="12"/>
        <v>127</v>
      </c>
      <c r="L141" s="63">
        <f t="shared" si="13"/>
        <v>0</v>
      </c>
      <c r="M141" s="63">
        <v>3</v>
      </c>
      <c r="N141" s="63">
        <v>8</v>
      </c>
      <c r="O141" s="63">
        <v>162</v>
      </c>
      <c r="P141" s="63">
        <v>3</v>
      </c>
      <c r="Q141" s="63" t="s">
        <v>17</v>
      </c>
      <c r="R141" s="63">
        <v>176071</v>
      </c>
      <c r="S141" s="63">
        <v>23157</v>
      </c>
      <c r="T141" s="67">
        <v>2</v>
      </c>
    </row>
    <row r="142" spans="1:20" hidden="1" outlineLevel="3" collapsed="1">
      <c r="A142" s="62"/>
      <c r="B142" s="63"/>
      <c r="C142" s="103" t="s">
        <v>144</v>
      </c>
      <c r="D142" s="104"/>
      <c r="E142" s="105">
        <f>SUBTOTAL(9,E138:E141)</f>
        <v>180</v>
      </c>
      <c r="F142" s="106"/>
      <c r="G142" s="106"/>
      <c r="H142" s="63">
        <f>SUBTOTAL(9,H138:H141)</f>
        <v>180</v>
      </c>
      <c r="I142" s="63">
        <f>SUBTOTAL(9,I138:I141)</f>
        <v>0</v>
      </c>
      <c r="J142" s="63">
        <f>SUBTOTAL(9,J138:J141)</f>
        <v>0</v>
      </c>
      <c r="K142" s="63">
        <f>SUBTOTAL(9,K138:K141)</f>
        <v>127</v>
      </c>
      <c r="L142" s="63">
        <f>SUBTOTAL(9,L138:L141)</f>
        <v>53</v>
      </c>
      <c r="M142" s="63"/>
      <c r="N142" s="63"/>
      <c r="O142" s="63"/>
      <c r="P142" s="63"/>
      <c r="Q142" s="63"/>
      <c r="R142" s="63">
        <f>SUBTOTAL(9,R138:R141)</f>
        <v>248369</v>
      </c>
      <c r="S142" s="63">
        <f>SUBTOTAL(9,S138:S141)</f>
        <v>37301</v>
      </c>
      <c r="T142" s="67"/>
    </row>
    <row r="143" spans="1:20" ht="15.6" outlineLevel="2" collapsed="1">
      <c r="A143" s="62"/>
      <c r="B143" s="111" t="s">
        <v>93</v>
      </c>
      <c r="C143" s="77"/>
      <c r="D143" s="77"/>
      <c r="E143" s="78">
        <f>SUBTOTAL(9,E138:E141)</f>
        <v>180</v>
      </c>
      <c r="F143" s="79">
        <v>1.5972222222222224E-2</v>
      </c>
      <c r="G143" s="79">
        <v>2.3958333333333336E-3</v>
      </c>
      <c r="H143" s="63">
        <f>SUBTOTAL(9,H138:H141)</f>
        <v>180</v>
      </c>
      <c r="I143" s="63">
        <f>SUBTOTAL(9,I138:I141)</f>
        <v>0</v>
      </c>
      <c r="J143" s="63">
        <f>SUBTOTAL(9,J138:J141)</f>
        <v>0</v>
      </c>
      <c r="K143" s="63">
        <f>SUBTOTAL(9,K138:K141)</f>
        <v>127</v>
      </c>
      <c r="L143" s="63">
        <f>SUBTOTAL(9,L138:L141)</f>
        <v>53</v>
      </c>
      <c r="M143" s="63"/>
      <c r="N143" s="63"/>
      <c r="O143" s="63"/>
      <c r="P143" s="63"/>
      <c r="Q143" s="63"/>
      <c r="R143" s="63">
        <f>SUBTOTAL(9,R138:R141)</f>
        <v>248369</v>
      </c>
      <c r="S143" s="63">
        <f>SUBTOTAL(9,S138:S141)</f>
        <v>37301</v>
      </c>
      <c r="T143" s="67"/>
    </row>
    <row r="144" spans="1:20" hidden="1" outlineLevel="4">
      <c r="A144" s="62">
        <v>46</v>
      </c>
      <c r="B144" s="63" t="s">
        <v>50</v>
      </c>
      <c r="C144" s="63" t="s">
        <v>4</v>
      </c>
      <c r="D144" s="63" t="s">
        <v>16</v>
      </c>
      <c r="E144" s="64">
        <v>10</v>
      </c>
      <c r="F144" s="65">
        <f t="shared" si="7"/>
        <v>7.6458333333333335E-3</v>
      </c>
      <c r="G144" s="65">
        <f t="shared" si="8"/>
        <v>8.9722222222222234E-3</v>
      </c>
      <c r="H144" s="63">
        <f t="shared" si="9"/>
        <v>10</v>
      </c>
      <c r="I144" s="63">
        <f t="shared" si="10"/>
        <v>0</v>
      </c>
      <c r="J144" s="63">
        <f t="shared" si="11"/>
        <v>0</v>
      </c>
      <c r="K144" s="63">
        <f t="shared" si="12"/>
        <v>0</v>
      </c>
      <c r="L144" s="63">
        <f t="shared" si="13"/>
        <v>10</v>
      </c>
      <c r="M144" s="63">
        <v>1</v>
      </c>
      <c r="N144" s="63">
        <v>31</v>
      </c>
      <c r="O144" s="63">
        <v>17</v>
      </c>
      <c r="P144" s="63">
        <v>3</v>
      </c>
      <c r="Q144" s="63" t="s">
        <v>17</v>
      </c>
      <c r="R144" s="63">
        <v>6606</v>
      </c>
      <c r="S144" s="63">
        <v>7752</v>
      </c>
      <c r="T144" s="67">
        <v>2</v>
      </c>
    </row>
    <row r="145" spans="1:20" hidden="1" outlineLevel="4">
      <c r="A145" s="62">
        <v>46</v>
      </c>
      <c r="B145" s="63" t="s">
        <v>50</v>
      </c>
      <c r="C145" s="63" t="s">
        <v>4</v>
      </c>
      <c r="D145" s="63" t="s">
        <v>19</v>
      </c>
      <c r="E145" s="64">
        <v>6</v>
      </c>
      <c r="F145" s="65">
        <f t="shared" si="7"/>
        <v>8.2060185185185187E-3</v>
      </c>
      <c r="G145" s="65">
        <f t="shared" si="8"/>
        <v>3.0516975308641976E-3</v>
      </c>
      <c r="H145" s="63">
        <f t="shared" si="9"/>
        <v>6</v>
      </c>
      <c r="I145" s="63">
        <f t="shared" si="10"/>
        <v>0</v>
      </c>
      <c r="J145" s="63">
        <f t="shared" si="11"/>
        <v>0</v>
      </c>
      <c r="K145" s="63">
        <f t="shared" si="12"/>
        <v>0</v>
      </c>
      <c r="L145" s="63">
        <f t="shared" si="13"/>
        <v>6</v>
      </c>
      <c r="M145" s="63">
        <v>1</v>
      </c>
      <c r="N145" s="63">
        <v>31</v>
      </c>
      <c r="O145" s="63">
        <v>18</v>
      </c>
      <c r="P145" s="63">
        <v>3</v>
      </c>
      <c r="Q145" s="63" t="s">
        <v>17</v>
      </c>
      <c r="R145" s="63">
        <v>4254</v>
      </c>
      <c r="S145" s="63">
        <v>1582</v>
      </c>
      <c r="T145" s="67">
        <v>2</v>
      </c>
    </row>
    <row r="146" spans="1:20" hidden="1" outlineLevel="4">
      <c r="A146" s="62">
        <v>46</v>
      </c>
      <c r="B146" s="63" t="s">
        <v>50</v>
      </c>
      <c r="C146" s="63" t="s">
        <v>4</v>
      </c>
      <c r="D146" s="63" t="s">
        <v>21</v>
      </c>
      <c r="E146" s="64">
        <v>2</v>
      </c>
      <c r="F146" s="65">
        <f t="shared" si="7"/>
        <v>1.0318287037037037E-2</v>
      </c>
      <c r="G146" s="65">
        <f t="shared" si="8"/>
        <v>2.086226851851852E-2</v>
      </c>
      <c r="H146" s="63">
        <f t="shared" si="9"/>
        <v>2</v>
      </c>
      <c r="I146" s="63">
        <f t="shared" si="10"/>
        <v>0</v>
      </c>
      <c r="J146" s="63">
        <f t="shared" si="11"/>
        <v>0</v>
      </c>
      <c r="K146" s="63">
        <f t="shared" si="12"/>
        <v>0</v>
      </c>
      <c r="L146" s="63">
        <f t="shared" si="13"/>
        <v>2</v>
      </c>
      <c r="M146" s="63">
        <v>1</v>
      </c>
      <c r="N146" s="63">
        <v>31</v>
      </c>
      <c r="O146" s="63">
        <v>20</v>
      </c>
      <c r="P146" s="63">
        <v>3</v>
      </c>
      <c r="Q146" s="63" t="s">
        <v>17</v>
      </c>
      <c r="R146" s="63">
        <v>1783</v>
      </c>
      <c r="S146" s="63">
        <v>3605</v>
      </c>
      <c r="T146" s="67">
        <v>2</v>
      </c>
    </row>
    <row r="147" spans="1:20" hidden="1" outlineLevel="4">
      <c r="A147" s="62">
        <v>46</v>
      </c>
      <c r="B147" s="63" t="s">
        <v>50</v>
      </c>
      <c r="C147" s="63" t="s">
        <v>4</v>
      </c>
      <c r="D147" s="63" t="s">
        <v>109</v>
      </c>
      <c r="E147" s="64">
        <v>215</v>
      </c>
      <c r="F147" s="65">
        <f t="shared" si="7"/>
        <v>9.2220068906115425E-3</v>
      </c>
      <c r="G147" s="65">
        <f t="shared" si="8"/>
        <v>2.2659883720930231E-3</v>
      </c>
      <c r="H147" s="63">
        <f t="shared" si="9"/>
        <v>215</v>
      </c>
      <c r="I147" s="63">
        <f t="shared" si="10"/>
        <v>0</v>
      </c>
      <c r="J147" s="63">
        <f t="shared" si="11"/>
        <v>0</v>
      </c>
      <c r="K147" s="63">
        <f t="shared" si="12"/>
        <v>215</v>
      </c>
      <c r="L147" s="63">
        <f t="shared" si="13"/>
        <v>0</v>
      </c>
      <c r="M147" s="63">
        <v>3</v>
      </c>
      <c r="N147" s="63">
        <v>31</v>
      </c>
      <c r="O147" s="63">
        <v>162</v>
      </c>
      <c r="P147" s="63">
        <v>3</v>
      </c>
      <c r="Q147" s="63" t="s">
        <v>17</v>
      </c>
      <c r="R147" s="63">
        <v>171308</v>
      </c>
      <c r="S147" s="63">
        <v>42093</v>
      </c>
      <c r="T147" s="67">
        <v>2</v>
      </c>
    </row>
    <row r="148" spans="1:20" hidden="1" outlineLevel="4">
      <c r="A148" s="62">
        <v>46</v>
      </c>
      <c r="B148" s="63" t="s">
        <v>50</v>
      </c>
      <c r="C148" s="63" t="s">
        <v>4</v>
      </c>
      <c r="D148" s="63" t="s">
        <v>107</v>
      </c>
      <c r="E148" s="64">
        <v>59</v>
      </c>
      <c r="F148" s="65">
        <f t="shared" si="7"/>
        <v>6.8275266792215943E-3</v>
      </c>
      <c r="G148" s="65">
        <f t="shared" si="8"/>
        <v>0</v>
      </c>
      <c r="H148" s="63">
        <f t="shared" si="9"/>
        <v>59</v>
      </c>
      <c r="I148" s="63">
        <f t="shared" si="10"/>
        <v>0</v>
      </c>
      <c r="J148" s="63">
        <f t="shared" si="11"/>
        <v>0</v>
      </c>
      <c r="K148" s="63">
        <f t="shared" si="12"/>
        <v>0</v>
      </c>
      <c r="L148" s="63">
        <f t="shared" si="13"/>
        <v>59</v>
      </c>
      <c r="M148" s="63">
        <v>8</v>
      </c>
      <c r="N148" s="63">
        <v>31</v>
      </c>
      <c r="O148" s="63">
        <v>217</v>
      </c>
      <c r="P148" s="63">
        <v>3</v>
      </c>
      <c r="Q148" s="63" t="s">
        <v>17</v>
      </c>
      <c r="R148" s="63">
        <v>34804</v>
      </c>
      <c r="S148" s="63">
        <v>0</v>
      </c>
      <c r="T148" s="67">
        <v>2</v>
      </c>
    </row>
    <row r="149" spans="1:20" hidden="1" outlineLevel="3" collapsed="1">
      <c r="A149" s="62"/>
      <c r="B149" s="63"/>
      <c r="C149" s="103" t="s">
        <v>144</v>
      </c>
      <c r="D149" s="104"/>
      <c r="E149" s="105">
        <f>SUBTOTAL(9,E144:E148)</f>
        <v>292</v>
      </c>
      <c r="F149" s="106"/>
      <c r="G149" s="106"/>
      <c r="H149" s="63">
        <f>SUBTOTAL(9,H144:H148)</f>
        <v>292</v>
      </c>
      <c r="I149" s="63">
        <f>SUBTOTAL(9,I144:I148)</f>
        <v>0</v>
      </c>
      <c r="J149" s="63">
        <f>SUBTOTAL(9,J144:J148)</f>
        <v>0</v>
      </c>
      <c r="K149" s="63">
        <f>SUBTOTAL(9,K144:K148)</f>
        <v>215</v>
      </c>
      <c r="L149" s="63">
        <f>SUBTOTAL(9,L144:L148)</f>
        <v>77</v>
      </c>
      <c r="M149" s="63"/>
      <c r="N149" s="63"/>
      <c r="O149" s="63"/>
      <c r="P149" s="63"/>
      <c r="Q149" s="63"/>
      <c r="R149" s="63">
        <f>SUBTOTAL(9,R144:R148)</f>
        <v>218755</v>
      </c>
      <c r="S149" s="63">
        <f>SUBTOTAL(9,S144:S148)</f>
        <v>55032</v>
      </c>
      <c r="T149" s="67"/>
    </row>
    <row r="150" spans="1:20" ht="15.6" outlineLevel="2" collapsed="1">
      <c r="A150" s="62"/>
      <c r="B150" s="111" t="s">
        <v>94</v>
      </c>
      <c r="C150" s="77"/>
      <c r="D150" s="77"/>
      <c r="E150" s="78">
        <f>SUBTOTAL(9,E144:E148)</f>
        <v>292</v>
      </c>
      <c r="F150" s="79">
        <v>8.6689814814814806E-3</v>
      </c>
      <c r="G150" s="79">
        <v>2.1759259259259258E-3</v>
      </c>
      <c r="H150" s="63">
        <f>SUBTOTAL(9,H144:H148)</f>
        <v>292</v>
      </c>
      <c r="I150" s="63">
        <f>SUBTOTAL(9,I144:I148)</f>
        <v>0</v>
      </c>
      <c r="J150" s="63">
        <f>SUBTOTAL(9,J144:J148)</f>
        <v>0</v>
      </c>
      <c r="K150" s="63">
        <f>SUBTOTAL(9,K144:K148)</f>
        <v>215</v>
      </c>
      <c r="L150" s="63">
        <f>SUBTOTAL(9,L144:L148)</f>
        <v>77</v>
      </c>
      <c r="M150" s="63"/>
      <c r="N150" s="63"/>
      <c r="O150" s="63"/>
      <c r="P150" s="63"/>
      <c r="Q150" s="63"/>
      <c r="R150" s="63">
        <f>SUBTOTAL(9,R144:R148)</f>
        <v>218755</v>
      </c>
      <c r="S150" s="63">
        <f>SUBTOTAL(9,S144:S148)</f>
        <v>55032</v>
      </c>
      <c r="T150" s="67"/>
    </row>
    <row r="151" spans="1:20" hidden="1" outlineLevel="4">
      <c r="A151" s="62">
        <v>46</v>
      </c>
      <c r="B151" s="63" t="s">
        <v>51</v>
      </c>
      <c r="C151" s="63" t="s">
        <v>4</v>
      </c>
      <c r="D151" s="63" t="s">
        <v>16</v>
      </c>
      <c r="E151" s="64">
        <v>106</v>
      </c>
      <c r="F151" s="65">
        <f t="shared" si="7"/>
        <v>4.526882424877708E-3</v>
      </c>
      <c r="G151" s="65">
        <f t="shared" si="8"/>
        <v>4.2762928022361986E-3</v>
      </c>
      <c r="H151" s="63">
        <f t="shared" si="9"/>
        <v>106</v>
      </c>
      <c r="I151" s="63">
        <f t="shared" si="10"/>
        <v>0</v>
      </c>
      <c r="J151" s="63">
        <f t="shared" si="11"/>
        <v>0</v>
      </c>
      <c r="K151" s="63">
        <f t="shared" si="12"/>
        <v>0</v>
      </c>
      <c r="L151" s="63">
        <f t="shared" si="13"/>
        <v>106</v>
      </c>
      <c r="M151" s="63">
        <v>1</v>
      </c>
      <c r="N151" s="63">
        <v>29</v>
      </c>
      <c r="O151" s="63">
        <v>17</v>
      </c>
      <c r="P151" s="63">
        <v>3</v>
      </c>
      <c r="Q151" s="63" t="s">
        <v>17</v>
      </c>
      <c r="R151" s="63">
        <v>41459</v>
      </c>
      <c r="S151" s="63">
        <v>39164</v>
      </c>
      <c r="T151" s="67">
        <v>2</v>
      </c>
    </row>
    <row r="152" spans="1:20" hidden="1" outlineLevel="4">
      <c r="A152" s="62">
        <v>46</v>
      </c>
      <c r="B152" s="63" t="s">
        <v>51</v>
      </c>
      <c r="C152" s="63" t="s">
        <v>4</v>
      </c>
      <c r="D152" s="63" t="s">
        <v>19</v>
      </c>
      <c r="E152" s="64">
        <v>81</v>
      </c>
      <c r="F152" s="65">
        <f t="shared" si="7"/>
        <v>4.7735196616369453E-3</v>
      </c>
      <c r="G152" s="65">
        <f t="shared" si="8"/>
        <v>5.200474394147234E-3</v>
      </c>
      <c r="H152" s="63">
        <f t="shared" si="9"/>
        <v>81</v>
      </c>
      <c r="I152" s="63">
        <f t="shared" si="10"/>
        <v>0</v>
      </c>
      <c r="J152" s="63">
        <f t="shared" si="11"/>
        <v>0</v>
      </c>
      <c r="K152" s="63">
        <f t="shared" si="12"/>
        <v>0</v>
      </c>
      <c r="L152" s="63">
        <f t="shared" si="13"/>
        <v>81</v>
      </c>
      <c r="M152" s="63">
        <v>1</v>
      </c>
      <c r="N152" s="63">
        <v>29</v>
      </c>
      <c r="O152" s="63">
        <v>18</v>
      </c>
      <c r="P152" s="63">
        <v>3</v>
      </c>
      <c r="Q152" s="63" t="s">
        <v>17</v>
      </c>
      <c r="R152" s="63">
        <v>33407</v>
      </c>
      <c r="S152" s="63">
        <v>36395</v>
      </c>
      <c r="T152" s="67">
        <v>2</v>
      </c>
    </row>
    <row r="153" spans="1:20" hidden="1" outlineLevel="4">
      <c r="A153" s="62">
        <v>46</v>
      </c>
      <c r="B153" s="63" t="s">
        <v>51</v>
      </c>
      <c r="C153" s="63" t="s">
        <v>4</v>
      </c>
      <c r="D153" s="63" t="s">
        <v>21</v>
      </c>
      <c r="E153" s="64">
        <v>18</v>
      </c>
      <c r="F153" s="65">
        <f t="shared" si="7"/>
        <v>5.1974022633744857E-3</v>
      </c>
      <c r="G153" s="65">
        <f t="shared" si="8"/>
        <v>4.8681841563786004E-3</v>
      </c>
      <c r="H153" s="63">
        <f t="shared" si="9"/>
        <v>18</v>
      </c>
      <c r="I153" s="63">
        <f t="shared" si="10"/>
        <v>0</v>
      </c>
      <c r="J153" s="63">
        <f t="shared" si="11"/>
        <v>0</v>
      </c>
      <c r="K153" s="63">
        <f t="shared" si="12"/>
        <v>0</v>
      </c>
      <c r="L153" s="63">
        <f t="shared" si="13"/>
        <v>18</v>
      </c>
      <c r="M153" s="63">
        <v>1</v>
      </c>
      <c r="N153" s="63">
        <v>29</v>
      </c>
      <c r="O153" s="63">
        <v>20</v>
      </c>
      <c r="P153" s="63">
        <v>3</v>
      </c>
      <c r="Q153" s="63" t="s">
        <v>17</v>
      </c>
      <c r="R153" s="63">
        <v>8083</v>
      </c>
      <c r="S153" s="63">
        <v>7571</v>
      </c>
      <c r="T153" s="67">
        <v>2</v>
      </c>
    </row>
    <row r="154" spans="1:20" hidden="1" outlineLevel="4">
      <c r="A154" s="62">
        <v>46</v>
      </c>
      <c r="B154" s="63" t="s">
        <v>51</v>
      </c>
      <c r="C154" s="63" t="s">
        <v>4</v>
      </c>
      <c r="D154" s="63" t="s">
        <v>109</v>
      </c>
      <c r="E154" s="64">
        <v>377</v>
      </c>
      <c r="F154" s="65">
        <f t="shared" si="7"/>
        <v>5.4294380587484037E-3</v>
      </c>
      <c r="G154" s="65">
        <f t="shared" si="8"/>
        <v>8.1036938795559486E-4</v>
      </c>
      <c r="H154" s="63">
        <f t="shared" si="9"/>
        <v>377</v>
      </c>
      <c r="I154" s="63">
        <f t="shared" si="10"/>
        <v>0</v>
      </c>
      <c r="J154" s="63">
        <f t="shared" si="11"/>
        <v>0</v>
      </c>
      <c r="K154" s="63">
        <f t="shared" si="12"/>
        <v>377</v>
      </c>
      <c r="L154" s="63">
        <f t="shared" si="13"/>
        <v>0</v>
      </c>
      <c r="M154" s="63">
        <v>3</v>
      </c>
      <c r="N154" s="63">
        <v>29</v>
      </c>
      <c r="O154" s="63">
        <v>162</v>
      </c>
      <c r="P154" s="63">
        <v>3</v>
      </c>
      <c r="Q154" s="63" t="s">
        <v>17</v>
      </c>
      <c r="R154" s="63">
        <v>176852</v>
      </c>
      <c r="S154" s="63">
        <v>26396</v>
      </c>
      <c r="T154" s="67">
        <v>2</v>
      </c>
    </row>
    <row r="155" spans="1:20" hidden="1" outlineLevel="4">
      <c r="A155" s="62">
        <v>46</v>
      </c>
      <c r="B155" s="63" t="s">
        <v>51</v>
      </c>
      <c r="C155" s="63" t="s">
        <v>4</v>
      </c>
      <c r="D155" s="63" t="s">
        <v>107</v>
      </c>
      <c r="E155" s="64">
        <v>156</v>
      </c>
      <c r="F155" s="65">
        <f t="shared" si="7"/>
        <v>3.2151442307692311E-3</v>
      </c>
      <c r="G155" s="65">
        <f t="shared" si="8"/>
        <v>7.4192782526115852E-8</v>
      </c>
      <c r="H155" s="63">
        <f t="shared" si="9"/>
        <v>156</v>
      </c>
      <c r="I155" s="63">
        <f t="shared" si="10"/>
        <v>0</v>
      </c>
      <c r="J155" s="63">
        <f t="shared" si="11"/>
        <v>0</v>
      </c>
      <c r="K155" s="63">
        <f t="shared" si="12"/>
        <v>0</v>
      </c>
      <c r="L155" s="63">
        <f t="shared" si="13"/>
        <v>156</v>
      </c>
      <c r="M155" s="63">
        <v>8</v>
      </c>
      <c r="N155" s="63">
        <v>29</v>
      </c>
      <c r="O155" s="63">
        <v>217</v>
      </c>
      <c r="P155" s="63">
        <v>3</v>
      </c>
      <c r="Q155" s="63" t="s">
        <v>17</v>
      </c>
      <c r="R155" s="63">
        <v>43335</v>
      </c>
      <c r="S155" s="63">
        <v>1</v>
      </c>
      <c r="T155" s="67">
        <v>2</v>
      </c>
    </row>
    <row r="156" spans="1:20" hidden="1" outlineLevel="3" collapsed="1">
      <c r="A156" s="62"/>
      <c r="B156" s="63"/>
      <c r="C156" s="103" t="s">
        <v>144</v>
      </c>
      <c r="D156" s="104"/>
      <c r="E156" s="105">
        <f>SUBTOTAL(9,E151:E155)</f>
        <v>738</v>
      </c>
      <c r="F156" s="106"/>
      <c r="G156" s="106"/>
      <c r="H156" s="63">
        <f>SUBTOTAL(9,H151:H155)</f>
        <v>738</v>
      </c>
      <c r="I156" s="63">
        <f>SUBTOTAL(9,I151:I155)</f>
        <v>0</v>
      </c>
      <c r="J156" s="63">
        <f>SUBTOTAL(9,J151:J155)</f>
        <v>0</v>
      </c>
      <c r="K156" s="63">
        <f>SUBTOTAL(9,K151:K155)</f>
        <v>377</v>
      </c>
      <c r="L156" s="63">
        <f>SUBTOTAL(9,L151:L155)</f>
        <v>361</v>
      </c>
      <c r="M156" s="63"/>
      <c r="N156" s="63"/>
      <c r="O156" s="63"/>
      <c r="P156" s="63"/>
      <c r="Q156" s="63"/>
      <c r="R156" s="63">
        <f>SUBTOTAL(9,R151:R155)</f>
        <v>303136</v>
      </c>
      <c r="S156" s="63">
        <f>SUBTOTAL(9,S151:S155)</f>
        <v>109527</v>
      </c>
      <c r="T156" s="67"/>
    </row>
    <row r="157" spans="1:20" ht="15.6" outlineLevel="2" collapsed="1">
      <c r="A157" s="62"/>
      <c r="B157" s="111" t="s">
        <v>95</v>
      </c>
      <c r="C157" s="77"/>
      <c r="D157" s="77"/>
      <c r="E157" s="78">
        <f>SUBTOTAL(9,E151:E155)</f>
        <v>738</v>
      </c>
      <c r="F157" s="79">
        <v>4.7569444444444447E-3</v>
      </c>
      <c r="G157" s="79">
        <v>1.712962962962963E-3</v>
      </c>
      <c r="H157" s="63">
        <f>SUBTOTAL(9,H151:H155)</f>
        <v>738</v>
      </c>
      <c r="I157" s="63">
        <f>SUBTOTAL(9,I151:I155)</f>
        <v>0</v>
      </c>
      <c r="J157" s="63">
        <f>SUBTOTAL(9,J151:J155)</f>
        <v>0</v>
      </c>
      <c r="K157" s="63">
        <f>SUBTOTAL(9,K151:K155)</f>
        <v>377</v>
      </c>
      <c r="L157" s="63">
        <f>SUBTOTAL(9,L151:L155)</f>
        <v>361</v>
      </c>
      <c r="M157" s="63"/>
      <c r="N157" s="63"/>
      <c r="O157" s="63"/>
      <c r="P157" s="63"/>
      <c r="Q157" s="63"/>
      <c r="R157" s="63">
        <f>SUBTOTAL(9,R151:R155)</f>
        <v>303136</v>
      </c>
      <c r="S157" s="63">
        <f>SUBTOTAL(9,S151:S155)</f>
        <v>109527</v>
      </c>
      <c r="T157" s="67"/>
    </row>
    <row r="158" spans="1:20" hidden="1" outlineLevel="4">
      <c r="A158" s="62">
        <v>46</v>
      </c>
      <c r="B158" s="63" t="s">
        <v>52</v>
      </c>
      <c r="C158" s="63" t="s">
        <v>4</v>
      </c>
      <c r="D158" s="63" t="s">
        <v>109</v>
      </c>
      <c r="E158" s="64">
        <v>145</v>
      </c>
      <c r="F158" s="65">
        <f t="shared" si="7"/>
        <v>8.7941411238825033E-3</v>
      </c>
      <c r="G158" s="65">
        <f t="shared" si="8"/>
        <v>1.5706417624521071E-3</v>
      </c>
      <c r="H158" s="63">
        <f t="shared" si="9"/>
        <v>145</v>
      </c>
      <c r="I158" s="63">
        <f t="shared" si="10"/>
        <v>0</v>
      </c>
      <c r="J158" s="63">
        <f t="shared" si="11"/>
        <v>0</v>
      </c>
      <c r="K158" s="63">
        <f t="shared" si="12"/>
        <v>145</v>
      </c>
      <c r="L158" s="63">
        <f t="shared" si="13"/>
        <v>0</v>
      </c>
      <c r="M158" s="63">
        <v>3</v>
      </c>
      <c r="N158" s="63">
        <v>28</v>
      </c>
      <c r="O158" s="63">
        <v>162</v>
      </c>
      <c r="P158" s="63">
        <v>3</v>
      </c>
      <c r="Q158" s="63" t="s">
        <v>17</v>
      </c>
      <c r="R158" s="63">
        <v>110173</v>
      </c>
      <c r="S158" s="63">
        <v>19677</v>
      </c>
      <c r="T158" s="67">
        <v>2</v>
      </c>
    </row>
    <row r="159" spans="1:20" hidden="1" outlineLevel="4">
      <c r="A159" s="62">
        <v>46</v>
      </c>
      <c r="B159" s="63" t="s">
        <v>52</v>
      </c>
      <c r="C159" s="63" t="s">
        <v>4</v>
      </c>
      <c r="D159" s="63" t="s">
        <v>107</v>
      </c>
      <c r="E159" s="64">
        <v>79</v>
      </c>
      <c r="F159" s="65">
        <f t="shared" si="7"/>
        <v>4.9648382559774962E-3</v>
      </c>
      <c r="G159" s="65">
        <f t="shared" si="8"/>
        <v>1.4650726676043131E-7</v>
      </c>
      <c r="H159" s="63">
        <f t="shared" si="9"/>
        <v>79</v>
      </c>
      <c r="I159" s="63">
        <f t="shared" si="10"/>
        <v>0</v>
      </c>
      <c r="J159" s="63">
        <f t="shared" si="11"/>
        <v>0</v>
      </c>
      <c r="K159" s="63">
        <f t="shared" si="12"/>
        <v>0</v>
      </c>
      <c r="L159" s="63">
        <f t="shared" si="13"/>
        <v>79</v>
      </c>
      <c r="M159" s="63">
        <v>8</v>
      </c>
      <c r="N159" s="63">
        <v>28</v>
      </c>
      <c r="O159" s="63">
        <v>217</v>
      </c>
      <c r="P159" s="63">
        <v>3</v>
      </c>
      <c r="Q159" s="63" t="s">
        <v>17</v>
      </c>
      <c r="R159" s="63">
        <v>33888</v>
      </c>
      <c r="S159" s="63">
        <v>1</v>
      </c>
      <c r="T159" s="67">
        <v>2</v>
      </c>
    </row>
    <row r="160" spans="1:20" hidden="1" outlineLevel="3" collapsed="1">
      <c r="A160" s="62"/>
      <c r="B160" s="63"/>
      <c r="C160" s="103" t="s">
        <v>144</v>
      </c>
      <c r="D160" s="104"/>
      <c r="E160" s="105">
        <f>SUBTOTAL(9,E158:E159)</f>
        <v>224</v>
      </c>
      <c r="F160" s="106"/>
      <c r="G160" s="106"/>
      <c r="H160" s="63">
        <f>SUBTOTAL(9,H158:H159)</f>
        <v>224</v>
      </c>
      <c r="I160" s="63">
        <f>SUBTOTAL(9,I158:I159)</f>
        <v>0</v>
      </c>
      <c r="J160" s="63">
        <f>SUBTOTAL(9,J158:J159)</f>
        <v>0</v>
      </c>
      <c r="K160" s="63">
        <f>SUBTOTAL(9,K158:K159)</f>
        <v>145</v>
      </c>
      <c r="L160" s="63">
        <f>SUBTOTAL(9,L158:L159)</f>
        <v>79</v>
      </c>
      <c r="M160" s="63"/>
      <c r="N160" s="63"/>
      <c r="O160" s="63"/>
      <c r="P160" s="63"/>
      <c r="Q160" s="63"/>
      <c r="R160" s="63">
        <f>SUBTOTAL(9,R158:R159)</f>
        <v>144061</v>
      </c>
      <c r="S160" s="63">
        <f>SUBTOTAL(9,S158:S159)</f>
        <v>19678</v>
      </c>
      <c r="T160" s="67"/>
    </row>
    <row r="161" spans="1:20" hidden="1" outlineLevel="4">
      <c r="A161" s="62">
        <v>46</v>
      </c>
      <c r="B161" s="63" t="s">
        <v>52</v>
      </c>
      <c r="C161" s="63" t="s">
        <v>6</v>
      </c>
      <c r="D161" s="63" t="s">
        <v>54</v>
      </c>
      <c r="E161" s="64">
        <v>1018</v>
      </c>
      <c r="F161" s="65">
        <f t="shared" si="7"/>
        <v>1.145416075456596E-2</v>
      </c>
      <c r="G161" s="65">
        <f t="shared" si="8"/>
        <v>6.5705722913483224E-3</v>
      </c>
      <c r="H161" s="63">
        <f t="shared" si="9"/>
        <v>0</v>
      </c>
      <c r="I161" s="63">
        <f t="shared" si="10"/>
        <v>0</v>
      </c>
      <c r="J161" s="63">
        <f t="shared" si="11"/>
        <v>1018</v>
      </c>
      <c r="K161" s="63">
        <f t="shared" si="12"/>
        <v>0</v>
      </c>
      <c r="L161" s="63">
        <f t="shared" si="13"/>
        <v>1018</v>
      </c>
      <c r="M161" s="63">
        <v>1</v>
      </c>
      <c r="N161" s="63">
        <v>28</v>
      </c>
      <c r="O161" s="63">
        <v>188</v>
      </c>
      <c r="P161" s="63">
        <v>5</v>
      </c>
      <c r="Q161" s="63" t="s">
        <v>6</v>
      </c>
      <c r="R161" s="63">
        <v>1007453</v>
      </c>
      <c r="S161" s="63">
        <v>577916</v>
      </c>
      <c r="T161" s="67">
        <v>2</v>
      </c>
    </row>
    <row r="162" spans="1:20" hidden="1" outlineLevel="4">
      <c r="A162" s="62">
        <v>46</v>
      </c>
      <c r="B162" s="63" t="s">
        <v>52</v>
      </c>
      <c r="C162" s="63" t="s">
        <v>6</v>
      </c>
      <c r="D162" s="63" t="s">
        <v>163</v>
      </c>
      <c r="E162" s="64">
        <v>57</v>
      </c>
      <c r="F162" s="65">
        <f t="shared" si="7"/>
        <v>1.1354978882391164E-2</v>
      </c>
      <c r="G162" s="65">
        <f t="shared" si="8"/>
        <v>2.6918859649122805E-3</v>
      </c>
      <c r="H162" s="63">
        <f t="shared" si="9"/>
        <v>0</v>
      </c>
      <c r="I162" s="63">
        <f t="shared" si="10"/>
        <v>0</v>
      </c>
      <c r="J162" s="63">
        <f t="shared" si="11"/>
        <v>57</v>
      </c>
      <c r="K162" s="63">
        <f t="shared" si="12"/>
        <v>57</v>
      </c>
      <c r="L162" s="63">
        <f t="shared" si="13"/>
        <v>0</v>
      </c>
      <c r="M162" s="63">
        <v>3</v>
      </c>
      <c r="N162" s="63">
        <v>28</v>
      </c>
      <c r="O162" s="63">
        <v>195</v>
      </c>
      <c r="P162" s="63">
        <v>5</v>
      </c>
      <c r="Q162" s="63" t="s">
        <v>6</v>
      </c>
      <c r="R162" s="63">
        <v>55921</v>
      </c>
      <c r="S162" s="63">
        <v>13257</v>
      </c>
      <c r="T162" s="67">
        <v>2</v>
      </c>
    </row>
    <row r="163" spans="1:20" hidden="1" outlineLevel="4">
      <c r="A163" s="62">
        <v>46</v>
      </c>
      <c r="B163" s="63" t="s">
        <v>52</v>
      </c>
      <c r="C163" s="63" t="s">
        <v>6</v>
      </c>
      <c r="D163" s="63" t="s">
        <v>130</v>
      </c>
      <c r="E163" s="64">
        <v>42</v>
      </c>
      <c r="F163" s="65">
        <f t="shared" si="7"/>
        <v>1.2002039241622573E-2</v>
      </c>
      <c r="G163" s="65">
        <f t="shared" si="8"/>
        <v>3.0544532627865962E-3</v>
      </c>
      <c r="H163" s="63">
        <f t="shared" si="9"/>
        <v>0</v>
      </c>
      <c r="I163" s="63">
        <f t="shared" si="10"/>
        <v>0</v>
      </c>
      <c r="J163" s="63">
        <f t="shared" si="11"/>
        <v>42</v>
      </c>
      <c r="K163" s="63">
        <f t="shared" si="12"/>
        <v>42</v>
      </c>
      <c r="L163" s="63">
        <f t="shared" si="13"/>
        <v>0</v>
      </c>
      <c r="M163" s="63">
        <v>3</v>
      </c>
      <c r="N163" s="63">
        <v>28</v>
      </c>
      <c r="O163" s="63">
        <v>196</v>
      </c>
      <c r="P163" s="63">
        <v>5</v>
      </c>
      <c r="Q163" s="63" t="s">
        <v>6</v>
      </c>
      <c r="R163" s="63">
        <v>43553</v>
      </c>
      <c r="S163" s="63">
        <v>11084</v>
      </c>
      <c r="T163" s="67">
        <v>2</v>
      </c>
    </row>
    <row r="164" spans="1:20" hidden="1" outlineLevel="4">
      <c r="A164" s="62">
        <v>46</v>
      </c>
      <c r="B164" s="63" t="s">
        <v>52</v>
      </c>
      <c r="C164" s="63" t="s">
        <v>6</v>
      </c>
      <c r="D164" s="63" t="s">
        <v>131</v>
      </c>
      <c r="E164" s="64">
        <v>13</v>
      </c>
      <c r="F164" s="65">
        <f t="shared" si="7"/>
        <v>4.4651887464387467E-2</v>
      </c>
      <c r="G164" s="65">
        <f t="shared" si="8"/>
        <v>2.2631766381766383E-3</v>
      </c>
      <c r="H164" s="63">
        <f t="shared" si="9"/>
        <v>0</v>
      </c>
      <c r="I164" s="63">
        <f t="shared" si="10"/>
        <v>0</v>
      </c>
      <c r="J164" s="63">
        <f t="shared" si="11"/>
        <v>13</v>
      </c>
      <c r="K164" s="63">
        <f t="shared" si="12"/>
        <v>13</v>
      </c>
      <c r="L164" s="63">
        <f t="shared" si="13"/>
        <v>0</v>
      </c>
      <c r="M164" s="63">
        <v>3</v>
      </c>
      <c r="N164" s="63">
        <v>28</v>
      </c>
      <c r="O164" s="63">
        <v>197</v>
      </c>
      <c r="P164" s="63">
        <v>5</v>
      </c>
      <c r="Q164" s="63" t="s">
        <v>6</v>
      </c>
      <c r="R164" s="63">
        <v>50153</v>
      </c>
      <c r="S164" s="63">
        <v>2542</v>
      </c>
      <c r="T164" s="67">
        <v>2</v>
      </c>
    </row>
    <row r="165" spans="1:20" hidden="1" outlineLevel="3" collapsed="1">
      <c r="A165" s="62"/>
      <c r="B165" s="63"/>
      <c r="C165" s="112" t="s">
        <v>146</v>
      </c>
      <c r="D165" s="113"/>
      <c r="E165" s="114">
        <f>SUBTOTAL(9,E161:E164)</f>
        <v>1130</v>
      </c>
      <c r="F165" s="115"/>
      <c r="G165" s="115"/>
      <c r="H165" s="63">
        <f>SUBTOTAL(9,H161:H164)</f>
        <v>0</v>
      </c>
      <c r="I165" s="63">
        <f>SUBTOTAL(9,I161:I164)</f>
        <v>0</v>
      </c>
      <c r="J165" s="63">
        <f>SUBTOTAL(9,J161:J164)</f>
        <v>1130</v>
      </c>
      <c r="K165" s="63">
        <f>SUBTOTAL(9,K161:K164)</f>
        <v>112</v>
      </c>
      <c r="L165" s="63">
        <f>SUBTOTAL(9,L161:L164)</f>
        <v>1018</v>
      </c>
      <c r="M165" s="63"/>
      <c r="N165" s="63"/>
      <c r="O165" s="63"/>
      <c r="P165" s="63"/>
      <c r="Q165" s="63"/>
      <c r="R165" s="63">
        <f>SUBTOTAL(9,R161:R164)</f>
        <v>1157080</v>
      </c>
      <c r="S165" s="63">
        <f>SUBTOTAL(9,S161:S164)</f>
        <v>604799</v>
      </c>
      <c r="T165" s="67"/>
    </row>
    <row r="166" spans="1:20" ht="15.6" outlineLevel="2" collapsed="1">
      <c r="A166" s="62"/>
      <c r="B166" s="111" t="s">
        <v>96</v>
      </c>
      <c r="C166" s="77"/>
      <c r="D166" s="77"/>
      <c r="E166" s="78">
        <f>SUBTOTAL(9,E158:E164)</f>
        <v>1354</v>
      </c>
      <c r="F166" s="79">
        <v>1.1122685185185185E-2</v>
      </c>
      <c r="G166" s="79">
        <v>5.3356481481481484E-3</v>
      </c>
      <c r="H166" s="63">
        <f>SUBTOTAL(9,H158:H164)</f>
        <v>224</v>
      </c>
      <c r="I166" s="63">
        <f>SUBTOTAL(9,I158:I164)</f>
        <v>0</v>
      </c>
      <c r="J166" s="63">
        <f>SUBTOTAL(9,J158:J164)</f>
        <v>1130</v>
      </c>
      <c r="K166" s="63">
        <f>SUBTOTAL(9,K158:K164)</f>
        <v>257</v>
      </c>
      <c r="L166" s="63">
        <f>SUBTOTAL(9,L158:L164)</f>
        <v>1097</v>
      </c>
      <c r="M166" s="63"/>
      <c r="N166" s="63"/>
      <c r="O166" s="63"/>
      <c r="P166" s="63"/>
      <c r="Q166" s="63"/>
      <c r="R166" s="63">
        <f>SUBTOTAL(9,R158:R164)</f>
        <v>1301141</v>
      </c>
      <c r="S166" s="63">
        <f>SUBTOTAL(9,S158:S164)</f>
        <v>624477</v>
      </c>
      <c r="T166" s="67"/>
    </row>
    <row r="167" spans="1:20" hidden="1" outlineLevel="4">
      <c r="A167" s="62">
        <v>46</v>
      </c>
      <c r="B167" s="63" t="s">
        <v>55</v>
      </c>
      <c r="C167" s="63" t="s">
        <v>4</v>
      </c>
      <c r="D167" s="63" t="s">
        <v>16</v>
      </c>
      <c r="E167" s="64">
        <v>177</v>
      </c>
      <c r="F167" s="65">
        <f t="shared" si="7"/>
        <v>5.7428332287089347E-3</v>
      </c>
      <c r="G167" s="65">
        <f t="shared" si="8"/>
        <v>7.0667242100857924E-3</v>
      </c>
      <c r="H167" s="63">
        <f t="shared" si="9"/>
        <v>177</v>
      </c>
      <c r="I167" s="63">
        <f t="shared" si="10"/>
        <v>0</v>
      </c>
      <c r="J167" s="63">
        <f t="shared" si="11"/>
        <v>0</v>
      </c>
      <c r="K167" s="63">
        <f t="shared" si="12"/>
        <v>0</v>
      </c>
      <c r="L167" s="63">
        <f t="shared" si="13"/>
        <v>177</v>
      </c>
      <c r="M167" s="63">
        <v>1</v>
      </c>
      <c r="N167" s="63">
        <v>20</v>
      </c>
      <c r="O167" s="63">
        <v>17</v>
      </c>
      <c r="P167" s="63">
        <v>3</v>
      </c>
      <c r="Q167" s="63" t="s">
        <v>17</v>
      </c>
      <c r="R167" s="63">
        <v>87824</v>
      </c>
      <c r="S167" s="63">
        <v>108070</v>
      </c>
      <c r="T167" s="67">
        <v>2</v>
      </c>
    </row>
    <row r="168" spans="1:20" hidden="1" outlineLevel="4">
      <c r="A168" s="62">
        <v>46</v>
      </c>
      <c r="B168" s="63" t="s">
        <v>55</v>
      </c>
      <c r="C168" s="63" t="s">
        <v>4</v>
      </c>
      <c r="D168" s="63" t="s">
        <v>19</v>
      </c>
      <c r="E168" s="64">
        <v>53</v>
      </c>
      <c r="F168" s="65">
        <f t="shared" si="7"/>
        <v>7.3881900768693219E-3</v>
      </c>
      <c r="G168" s="65">
        <f t="shared" si="8"/>
        <v>4.7252795248078263E-3</v>
      </c>
      <c r="H168" s="63">
        <f t="shared" si="9"/>
        <v>53</v>
      </c>
      <c r="I168" s="63">
        <f t="shared" si="10"/>
        <v>0</v>
      </c>
      <c r="J168" s="63">
        <f t="shared" si="11"/>
        <v>0</v>
      </c>
      <c r="K168" s="63">
        <f t="shared" si="12"/>
        <v>0</v>
      </c>
      <c r="L168" s="63">
        <f t="shared" si="13"/>
        <v>53</v>
      </c>
      <c r="M168" s="63">
        <v>1</v>
      </c>
      <c r="N168" s="63">
        <v>20</v>
      </c>
      <c r="O168" s="63">
        <v>18</v>
      </c>
      <c r="P168" s="63">
        <v>3</v>
      </c>
      <c r="Q168" s="63" t="s">
        <v>17</v>
      </c>
      <c r="R168" s="63">
        <v>33832</v>
      </c>
      <c r="S168" s="63">
        <v>21638</v>
      </c>
      <c r="T168" s="67">
        <v>2</v>
      </c>
    </row>
    <row r="169" spans="1:20" hidden="1" outlineLevel="4">
      <c r="A169" s="62">
        <v>46</v>
      </c>
      <c r="B169" s="63" t="s">
        <v>55</v>
      </c>
      <c r="C169" s="63" t="s">
        <v>4</v>
      </c>
      <c r="D169" s="63" t="s">
        <v>21</v>
      </c>
      <c r="E169" s="64">
        <v>35</v>
      </c>
      <c r="F169" s="65">
        <f t="shared" si="7"/>
        <v>5.6068121693121694E-3</v>
      </c>
      <c r="G169" s="65">
        <f t="shared" si="8"/>
        <v>7.0859788359788354E-3</v>
      </c>
      <c r="H169" s="63">
        <f t="shared" si="9"/>
        <v>35</v>
      </c>
      <c r="I169" s="63">
        <f t="shared" si="10"/>
        <v>0</v>
      </c>
      <c r="J169" s="63">
        <f t="shared" si="11"/>
        <v>0</v>
      </c>
      <c r="K169" s="63">
        <f t="shared" si="12"/>
        <v>0</v>
      </c>
      <c r="L169" s="63">
        <f t="shared" si="13"/>
        <v>35</v>
      </c>
      <c r="M169" s="63">
        <v>1</v>
      </c>
      <c r="N169" s="63">
        <v>20</v>
      </c>
      <c r="O169" s="63">
        <v>20</v>
      </c>
      <c r="P169" s="63">
        <v>3</v>
      </c>
      <c r="Q169" s="63" t="s">
        <v>17</v>
      </c>
      <c r="R169" s="63">
        <v>16955</v>
      </c>
      <c r="S169" s="63">
        <v>21428</v>
      </c>
      <c r="T169" s="67">
        <v>2</v>
      </c>
    </row>
    <row r="170" spans="1:20" hidden="1" outlineLevel="4">
      <c r="A170" s="62">
        <v>46</v>
      </c>
      <c r="B170" s="63" t="s">
        <v>55</v>
      </c>
      <c r="C170" s="63" t="s">
        <v>4</v>
      </c>
      <c r="D170" s="63" t="s">
        <v>109</v>
      </c>
      <c r="E170" s="64">
        <v>444</v>
      </c>
      <c r="F170" s="65">
        <f t="shared" si="7"/>
        <v>1.0199678845512178E-2</v>
      </c>
      <c r="G170" s="65">
        <f t="shared" si="8"/>
        <v>3.3693328745412077E-3</v>
      </c>
      <c r="H170" s="63">
        <f t="shared" si="9"/>
        <v>444</v>
      </c>
      <c r="I170" s="63">
        <f t="shared" si="10"/>
        <v>0</v>
      </c>
      <c r="J170" s="63">
        <f t="shared" si="11"/>
        <v>0</v>
      </c>
      <c r="K170" s="63">
        <f t="shared" si="12"/>
        <v>444</v>
      </c>
      <c r="L170" s="63">
        <f t="shared" si="13"/>
        <v>0</v>
      </c>
      <c r="M170" s="63">
        <v>3</v>
      </c>
      <c r="N170" s="63">
        <v>20</v>
      </c>
      <c r="O170" s="63">
        <v>162</v>
      </c>
      <c r="P170" s="63">
        <v>3</v>
      </c>
      <c r="Q170" s="63" t="s">
        <v>17</v>
      </c>
      <c r="R170" s="63">
        <v>391276</v>
      </c>
      <c r="S170" s="63">
        <v>129253</v>
      </c>
      <c r="T170" s="67">
        <v>2</v>
      </c>
    </row>
    <row r="171" spans="1:20" hidden="1" outlineLevel="4">
      <c r="A171" s="62">
        <v>46</v>
      </c>
      <c r="B171" s="63" t="s">
        <v>55</v>
      </c>
      <c r="C171" s="63" t="s">
        <v>4</v>
      </c>
      <c r="D171" s="63" t="s">
        <v>107</v>
      </c>
      <c r="E171" s="64">
        <v>69</v>
      </c>
      <c r="F171" s="65">
        <f t="shared" si="7"/>
        <v>5.7526502952227592E-3</v>
      </c>
      <c r="G171" s="65">
        <f t="shared" si="8"/>
        <v>0</v>
      </c>
      <c r="H171" s="63">
        <f t="shared" si="9"/>
        <v>69</v>
      </c>
      <c r="I171" s="63">
        <f t="shared" si="10"/>
        <v>0</v>
      </c>
      <c r="J171" s="63">
        <f t="shared" si="11"/>
        <v>0</v>
      </c>
      <c r="K171" s="63">
        <f t="shared" si="12"/>
        <v>0</v>
      </c>
      <c r="L171" s="63">
        <f t="shared" si="13"/>
        <v>69</v>
      </c>
      <c r="M171" s="63">
        <v>8</v>
      </c>
      <c r="N171" s="63">
        <v>20</v>
      </c>
      <c r="O171" s="63">
        <v>217</v>
      </c>
      <c r="P171" s="63">
        <v>3</v>
      </c>
      <c r="Q171" s="63" t="s">
        <v>17</v>
      </c>
      <c r="R171" s="63">
        <v>34295</v>
      </c>
      <c r="S171" s="63">
        <v>0</v>
      </c>
      <c r="T171" s="67">
        <v>2</v>
      </c>
    </row>
    <row r="172" spans="1:20" hidden="1" outlineLevel="4">
      <c r="A172" s="62">
        <v>46</v>
      </c>
      <c r="B172" s="63" t="s">
        <v>55</v>
      </c>
      <c r="C172" s="63" t="s">
        <v>4</v>
      </c>
      <c r="D172" s="63" t="s">
        <v>111</v>
      </c>
      <c r="E172" s="64">
        <v>3</v>
      </c>
      <c r="F172" s="65">
        <f t="shared" si="7"/>
        <v>1.238425925925926E-3</v>
      </c>
      <c r="G172" s="65">
        <f t="shared" si="8"/>
        <v>2.7970679012345677E-3</v>
      </c>
      <c r="H172" s="63">
        <f t="shared" si="9"/>
        <v>3</v>
      </c>
      <c r="I172" s="63">
        <f t="shared" si="10"/>
        <v>0</v>
      </c>
      <c r="J172" s="63">
        <f t="shared" si="11"/>
        <v>0</v>
      </c>
      <c r="K172" s="63">
        <f t="shared" si="12"/>
        <v>3</v>
      </c>
      <c r="L172" s="63">
        <f t="shared" si="13"/>
        <v>0</v>
      </c>
      <c r="M172" s="63">
        <v>3</v>
      </c>
      <c r="N172" s="63">
        <v>20</v>
      </c>
      <c r="O172" s="63">
        <v>224</v>
      </c>
      <c r="P172" s="63">
        <v>3</v>
      </c>
      <c r="Q172" s="63" t="s">
        <v>17</v>
      </c>
      <c r="R172" s="63">
        <v>321</v>
      </c>
      <c r="S172" s="63">
        <v>725</v>
      </c>
      <c r="T172" s="67">
        <v>2</v>
      </c>
    </row>
    <row r="173" spans="1:20" hidden="1" outlineLevel="3" collapsed="1">
      <c r="A173" s="62"/>
      <c r="B173" s="63"/>
      <c r="C173" s="103" t="s">
        <v>144</v>
      </c>
      <c r="D173" s="104"/>
      <c r="E173" s="105">
        <f>SUBTOTAL(9,E167:E172)</f>
        <v>781</v>
      </c>
      <c r="F173" s="106"/>
      <c r="G173" s="106"/>
      <c r="H173" s="63">
        <f>SUBTOTAL(9,H167:H172)</f>
        <v>781</v>
      </c>
      <c r="I173" s="63">
        <f>SUBTOTAL(9,I167:I172)</f>
        <v>0</v>
      </c>
      <c r="J173" s="63">
        <f>SUBTOTAL(9,J167:J172)</f>
        <v>0</v>
      </c>
      <c r="K173" s="63">
        <f>SUBTOTAL(9,K167:K172)</f>
        <v>447</v>
      </c>
      <c r="L173" s="63">
        <f>SUBTOTAL(9,L167:L172)</f>
        <v>334</v>
      </c>
      <c r="M173" s="63"/>
      <c r="N173" s="63"/>
      <c r="O173" s="63"/>
      <c r="P173" s="63"/>
      <c r="Q173" s="63"/>
      <c r="R173" s="63">
        <f>SUBTOTAL(9,R167:R172)</f>
        <v>564503</v>
      </c>
      <c r="S173" s="63">
        <f>SUBTOTAL(9,S167:S172)</f>
        <v>281114</v>
      </c>
      <c r="T173" s="67"/>
    </row>
    <row r="174" spans="1:20" ht="15.6" outlineLevel="2" collapsed="1">
      <c r="A174" s="62"/>
      <c r="B174" s="111" t="s">
        <v>97</v>
      </c>
      <c r="C174" s="77"/>
      <c r="D174" s="77"/>
      <c r="E174" s="78">
        <f>SUBTOTAL(9,E167:E172)</f>
        <v>781</v>
      </c>
      <c r="F174" s="79">
        <v>8.3680555555555557E-3</v>
      </c>
      <c r="G174" s="79">
        <v>4.1666666666666666E-3</v>
      </c>
      <c r="H174" s="63">
        <f>SUBTOTAL(9,H167:H172)</f>
        <v>781</v>
      </c>
      <c r="I174" s="63">
        <f>SUBTOTAL(9,I167:I172)</f>
        <v>0</v>
      </c>
      <c r="J174" s="63">
        <f>SUBTOTAL(9,J167:J172)</f>
        <v>0</v>
      </c>
      <c r="K174" s="63">
        <f>SUBTOTAL(9,K167:K172)</f>
        <v>447</v>
      </c>
      <c r="L174" s="63">
        <f>SUBTOTAL(9,L167:L172)</f>
        <v>334</v>
      </c>
      <c r="M174" s="63"/>
      <c r="N174" s="63"/>
      <c r="O174" s="63"/>
      <c r="P174" s="63"/>
      <c r="Q174" s="63"/>
      <c r="R174" s="63">
        <f>SUBTOTAL(9,R167:R172)</f>
        <v>564503</v>
      </c>
      <c r="S174" s="63">
        <f>SUBTOTAL(9,S167:S172)</f>
        <v>281114</v>
      </c>
      <c r="T174" s="67"/>
    </row>
    <row r="175" spans="1:20" hidden="1" outlineLevel="4">
      <c r="A175" s="62">
        <v>46</v>
      </c>
      <c r="B175" s="63" t="s">
        <v>56</v>
      </c>
      <c r="C175" s="63" t="s">
        <v>4</v>
      </c>
      <c r="D175" s="63" t="s">
        <v>16</v>
      </c>
      <c r="E175" s="64">
        <v>84</v>
      </c>
      <c r="F175" s="65">
        <f t="shared" si="7"/>
        <v>7.526041666666667E-3</v>
      </c>
      <c r="G175" s="65">
        <f t="shared" si="8"/>
        <v>1.5035273368606702E-3</v>
      </c>
      <c r="H175" s="63">
        <f t="shared" si="9"/>
        <v>84</v>
      </c>
      <c r="I175" s="63">
        <f t="shared" si="10"/>
        <v>0</v>
      </c>
      <c r="J175" s="63">
        <f t="shared" si="11"/>
        <v>0</v>
      </c>
      <c r="K175" s="63">
        <f t="shared" si="12"/>
        <v>0</v>
      </c>
      <c r="L175" s="63">
        <f t="shared" si="13"/>
        <v>84</v>
      </c>
      <c r="M175" s="63">
        <v>1</v>
      </c>
      <c r="N175" s="63">
        <v>23</v>
      </c>
      <c r="O175" s="63">
        <v>17</v>
      </c>
      <c r="P175" s="63">
        <v>3</v>
      </c>
      <c r="Q175" s="63" t="s">
        <v>17</v>
      </c>
      <c r="R175" s="63">
        <v>54621</v>
      </c>
      <c r="S175" s="63">
        <v>10912</v>
      </c>
      <c r="T175" s="67">
        <v>2</v>
      </c>
    </row>
    <row r="176" spans="1:20" hidden="1" outlineLevel="4">
      <c r="A176" s="62">
        <v>46</v>
      </c>
      <c r="B176" s="63" t="s">
        <v>56</v>
      </c>
      <c r="C176" s="63" t="s">
        <v>4</v>
      </c>
      <c r="D176" s="63" t="s">
        <v>19</v>
      </c>
      <c r="E176" s="64">
        <v>53</v>
      </c>
      <c r="F176" s="65">
        <f t="shared" si="7"/>
        <v>6.752271139063592E-3</v>
      </c>
      <c r="G176" s="65">
        <f t="shared" si="8"/>
        <v>1.5611897274633122E-3</v>
      </c>
      <c r="H176" s="63">
        <f t="shared" si="9"/>
        <v>53</v>
      </c>
      <c r="I176" s="63">
        <f t="shared" si="10"/>
        <v>0</v>
      </c>
      <c r="J176" s="63">
        <f t="shared" si="11"/>
        <v>0</v>
      </c>
      <c r="K176" s="63">
        <f t="shared" si="12"/>
        <v>0</v>
      </c>
      <c r="L176" s="63">
        <f t="shared" si="13"/>
        <v>53</v>
      </c>
      <c r="M176" s="63">
        <v>1</v>
      </c>
      <c r="N176" s="63">
        <v>23</v>
      </c>
      <c r="O176" s="63">
        <v>18</v>
      </c>
      <c r="P176" s="63">
        <v>3</v>
      </c>
      <c r="Q176" s="63" t="s">
        <v>17</v>
      </c>
      <c r="R176" s="63">
        <v>30920</v>
      </c>
      <c r="S176" s="63">
        <v>7149</v>
      </c>
      <c r="T176" s="67">
        <v>2</v>
      </c>
    </row>
    <row r="177" spans="1:20" hidden="1" outlineLevel="4">
      <c r="A177" s="62">
        <v>46</v>
      </c>
      <c r="B177" s="63" t="s">
        <v>56</v>
      </c>
      <c r="C177" s="63" t="s">
        <v>4</v>
      </c>
      <c r="D177" s="63" t="s">
        <v>21</v>
      </c>
      <c r="E177" s="64">
        <v>15</v>
      </c>
      <c r="F177" s="65">
        <f t="shared" si="7"/>
        <v>7.3950617283950609E-3</v>
      </c>
      <c r="G177" s="65">
        <f t="shared" si="8"/>
        <v>2.2453703703703702E-3</v>
      </c>
      <c r="H177" s="63">
        <f t="shared" si="9"/>
        <v>15</v>
      </c>
      <c r="I177" s="63">
        <f t="shared" si="10"/>
        <v>0</v>
      </c>
      <c r="J177" s="63">
        <f t="shared" si="11"/>
        <v>0</v>
      </c>
      <c r="K177" s="63">
        <f t="shared" si="12"/>
        <v>0</v>
      </c>
      <c r="L177" s="63">
        <f t="shared" si="13"/>
        <v>15</v>
      </c>
      <c r="M177" s="63">
        <v>1</v>
      </c>
      <c r="N177" s="63">
        <v>23</v>
      </c>
      <c r="O177" s="63">
        <v>20</v>
      </c>
      <c r="P177" s="63">
        <v>3</v>
      </c>
      <c r="Q177" s="63" t="s">
        <v>17</v>
      </c>
      <c r="R177" s="63">
        <v>9584</v>
      </c>
      <c r="S177" s="63">
        <v>2910</v>
      </c>
      <c r="T177" s="67">
        <v>2</v>
      </c>
    </row>
    <row r="178" spans="1:20" hidden="1" outlineLevel="4">
      <c r="A178" s="62">
        <v>46</v>
      </c>
      <c r="B178" s="63" t="s">
        <v>56</v>
      </c>
      <c r="C178" s="63" t="s">
        <v>4</v>
      </c>
      <c r="D178" s="63" t="s">
        <v>109</v>
      </c>
      <c r="E178" s="64">
        <v>149</v>
      </c>
      <c r="F178" s="65">
        <f t="shared" si="7"/>
        <v>7.4965044742729301E-3</v>
      </c>
      <c r="G178" s="65">
        <f t="shared" si="8"/>
        <v>1.4309128759632116E-3</v>
      </c>
      <c r="H178" s="63">
        <f t="shared" si="9"/>
        <v>149</v>
      </c>
      <c r="I178" s="63">
        <f t="shared" si="10"/>
        <v>0</v>
      </c>
      <c r="J178" s="63">
        <f t="shared" si="11"/>
        <v>0</v>
      </c>
      <c r="K178" s="63">
        <f t="shared" si="12"/>
        <v>149</v>
      </c>
      <c r="L178" s="63">
        <f t="shared" si="13"/>
        <v>0</v>
      </c>
      <c r="M178" s="63">
        <v>3</v>
      </c>
      <c r="N178" s="63">
        <v>23</v>
      </c>
      <c r="O178" s="63">
        <v>162</v>
      </c>
      <c r="P178" s="63">
        <v>3</v>
      </c>
      <c r="Q178" s="63" t="s">
        <v>17</v>
      </c>
      <c r="R178" s="63">
        <v>96507</v>
      </c>
      <c r="S178" s="63">
        <v>18421</v>
      </c>
      <c r="T178" s="67">
        <v>2</v>
      </c>
    </row>
    <row r="179" spans="1:20" hidden="1" outlineLevel="4">
      <c r="A179" s="62">
        <v>46</v>
      </c>
      <c r="B179" s="63" t="s">
        <v>56</v>
      </c>
      <c r="C179" s="63" t="s">
        <v>4</v>
      </c>
      <c r="D179" s="63" t="s">
        <v>107</v>
      </c>
      <c r="E179" s="64">
        <v>73</v>
      </c>
      <c r="F179" s="65">
        <f t="shared" si="7"/>
        <v>7.6842338914256715E-3</v>
      </c>
      <c r="G179" s="65">
        <f t="shared" si="8"/>
        <v>0</v>
      </c>
      <c r="H179" s="63">
        <f t="shared" si="9"/>
        <v>73</v>
      </c>
      <c r="I179" s="63">
        <f t="shared" si="10"/>
        <v>0</v>
      </c>
      <c r="J179" s="63">
        <f t="shared" si="11"/>
        <v>0</v>
      </c>
      <c r="K179" s="63">
        <f t="shared" si="12"/>
        <v>0</v>
      </c>
      <c r="L179" s="63">
        <f t="shared" si="13"/>
        <v>73</v>
      </c>
      <c r="M179" s="63">
        <v>8</v>
      </c>
      <c r="N179" s="63">
        <v>23</v>
      </c>
      <c r="O179" s="63">
        <v>217</v>
      </c>
      <c r="P179" s="63">
        <v>3</v>
      </c>
      <c r="Q179" s="63" t="s">
        <v>17</v>
      </c>
      <c r="R179" s="63">
        <v>48466</v>
      </c>
      <c r="S179" s="63">
        <v>0</v>
      </c>
      <c r="T179" s="67">
        <v>2</v>
      </c>
    </row>
    <row r="180" spans="1:20" hidden="1" outlineLevel="3" collapsed="1">
      <c r="A180" s="62"/>
      <c r="B180" s="63"/>
      <c r="C180" s="103" t="s">
        <v>144</v>
      </c>
      <c r="D180" s="104"/>
      <c r="E180" s="105">
        <f>SUBTOTAL(9,E175:E179)</f>
        <v>374</v>
      </c>
      <c r="F180" s="106"/>
      <c r="G180" s="106"/>
      <c r="H180" s="63">
        <f>SUBTOTAL(9,H175:H179)</f>
        <v>374</v>
      </c>
      <c r="I180" s="63">
        <f>SUBTOTAL(9,I175:I179)</f>
        <v>0</v>
      </c>
      <c r="J180" s="63">
        <f>SUBTOTAL(9,J175:J179)</f>
        <v>0</v>
      </c>
      <c r="K180" s="63">
        <f>SUBTOTAL(9,K175:K179)</f>
        <v>149</v>
      </c>
      <c r="L180" s="63">
        <f>SUBTOTAL(9,L175:L179)</f>
        <v>225</v>
      </c>
      <c r="M180" s="63"/>
      <c r="N180" s="63"/>
      <c r="O180" s="63"/>
      <c r="P180" s="63"/>
      <c r="Q180" s="63"/>
      <c r="R180" s="63">
        <f>SUBTOTAL(9,R175:R179)</f>
        <v>240098</v>
      </c>
      <c r="S180" s="63">
        <f>SUBTOTAL(9,S175:S179)</f>
        <v>39392</v>
      </c>
      <c r="T180" s="67"/>
    </row>
    <row r="181" spans="1:20" ht="15.6" outlineLevel="2" collapsed="1">
      <c r="A181" s="62"/>
      <c r="B181" s="111" t="s">
        <v>98</v>
      </c>
      <c r="C181" s="77"/>
      <c r="D181" s="77"/>
      <c r="E181" s="78">
        <f>SUBTOTAL(9,E175:E179)</f>
        <v>374</v>
      </c>
      <c r="F181" s="79">
        <v>7.4305555555555548E-3</v>
      </c>
      <c r="G181" s="79">
        <v>1.2152777777777778E-3</v>
      </c>
      <c r="H181" s="63">
        <f>SUBTOTAL(9,H175:H179)</f>
        <v>374</v>
      </c>
      <c r="I181" s="63">
        <f>SUBTOTAL(9,I175:I179)</f>
        <v>0</v>
      </c>
      <c r="J181" s="63">
        <f>SUBTOTAL(9,J175:J179)</f>
        <v>0</v>
      </c>
      <c r="K181" s="63">
        <f>SUBTOTAL(9,K175:K179)</f>
        <v>149</v>
      </c>
      <c r="L181" s="63">
        <f>SUBTOTAL(9,L175:L179)</f>
        <v>225</v>
      </c>
      <c r="M181" s="63"/>
      <c r="N181" s="63"/>
      <c r="O181" s="63"/>
      <c r="P181" s="63"/>
      <c r="Q181" s="63"/>
      <c r="R181" s="63">
        <f>SUBTOTAL(9,R175:R179)</f>
        <v>240098</v>
      </c>
      <c r="S181" s="63">
        <f>SUBTOTAL(9,S175:S179)</f>
        <v>39392</v>
      </c>
      <c r="T181" s="67"/>
    </row>
    <row r="182" spans="1:20" hidden="1" outlineLevel="4">
      <c r="A182" s="62">
        <v>46</v>
      </c>
      <c r="B182" s="63" t="s">
        <v>57</v>
      </c>
      <c r="C182" s="63" t="s">
        <v>4</v>
      </c>
      <c r="D182" s="63" t="s">
        <v>16</v>
      </c>
      <c r="E182" s="64">
        <v>106</v>
      </c>
      <c r="F182" s="65">
        <f t="shared" ref="F182:F224" si="14">R182/E182/86400</f>
        <v>5.0453135918937806E-3</v>
      </c>
      <c r="G182" s="65">
        <f t="shared" ref="G182:G224" si="15">S182/E182/86400</f>
        <v>3.79411250873515E-3</v>
      </c>
      <c r="H182" s="63">
        <f t="shared" ref="H182:H224" si="16">IF(C182="ATENCIÓN CIUDADANÍA",E182,0)</f>
        <v>106</v>
      </c>
      <c r="I182" s="63">
        <f t="shared" ref="I182:I224" si="17">IF(C182="OTROS TEMAS GENERALITAT",E182,0)</f>
        <v>0</v>
      </c>
      <c r="J182" s="63">
        <f t="shared" ref="J182:J224" si="18">IF(C182="TEMAS MUNICIPALES",E182,0)</f>
        <v>0</v>
      </c>
      <c r="K182" s="63">
        <f t="shared" ref="K182:K224" si="19">IF(M182=3,E182,0)</f>
        <v>0</v>
      </c>
      <c r="L182" s="63">
        <f t="shared" ref="L182:L224" si="20">IF(M182&lt;&gt;3,E182,0)</f>
        <v>106</v>
      </c>
      <c r="M182" s="63">
        <v>1</v>
      </c>
      <c r="N182" s="63">
        <v>5</v>
      </c>
      <c r="O182" s="63">
        <v>17</v>
      </c>
      <c r="P182" s="63">
        <v>3</v>
      </c>
      <c r="Q182" s="63" t="s">
        <v>17</v>
      </c>
      <c r="R182" s="63">
        <v>46207</v>
      </c>
      <c r="S182" s="63">
        <v>34748</v>
      </c>
      <c r="T182" s="67">
        <v>2</v>
      </c>
    </row>
    <row r="183" spans="1:20" hidden="1" outlineLevel="4">
      <c r="A183" s="62">
        <v>46</v>
      </c>
      <c r="B183" s="63" t="s">
        <v>57</v>
      </c>
      <c r="C183" s="63" t="s">
        <v>4</v>
      </c>
      <c r="D183" s="63" t="s">
        <v>19</v>
      </c>
      <c r="E183" s="64">
        <v>46</v>
      </c>
      <c r="F183" s="65">
        <f t="shared" si="14"/>
        <v>6.0494665861513686E-3</v>
      </c>
      <c r="G183" s="65">
        <f t="shared" si="15"/>
        <v>3.9907910628019325E-3</v>
      </c>
      <c r="H183" s="63">
        <f t="shared" si="16"/>
        <v>46</v>
      </c>
      <c r="I183" s="63">
        <f t="shared" si="17"/>
        <v>0</v>
      </c>
      <c r="J183" s="63">
        <f t="shared" si="18"/>
        <v>0</v>
      </c>
      <c r="K183" s="63">
        <f t="shared" si="19"/>
        <v>0</v>
      </c>
      <c r="L183" s="63">
        <f t="shared" si="20"/>
        <v>46</v>
      </c>
      <c r="M183" s="63">
        <v>1</v>
      </c>
      <c r="N183" s="63">
        <v>5</v>
      </c>
      <c r="O183" s="63">
        <v>18</v>
      </c>
      <c r="P183" s="63">
        <v>3</v>
      </c>
      <c r="Q183" s="63" t="s">
        <v>17</v>
      </c>
      <c r="R183" s="63">
        <v>24043</v>
      </c>
      <c r="S183" s="63">
        <v>15861</v>
      </c>
      <c r="T183" s="67">
        <v>2</v>
      </c>
    </row>
    <row r="184" spans="1:20" hidden="1" outlineLevel="4">
      <c r="A184" s="62">
        <v>46</v>
      </c>
      <c r="B184" s="63" t="s">
        <v>57</v>
      </c>
      <c r="C184" s="63" t="s">
        <v>4</v>
      </c>
      <c r="D184" s="63" t="s">
        <v>20</v>
      </c>
      <c r="E184" s="64">
        <v>230</v>
      </c>
      <c r="F184" s="65">
        <f t="shared" si="14"/>
        <v>5.8021336553945244E-3</v>
      </c>
      <c r="G184" s="65">
        <f t="shared" si="15"/>
        <v>3.2696759259259259E-3</v>
      </c>
      <c r="H184" s="63">
        <f t="shared" si="16"/>
        <v>230</v>
      </c>
      <c r="I184" s="63">
        <f t="shared" si="17"/>
        <v>0</v>
      </c>
      <c r="J184" s="63">
        <f t="shared" si="18"/>
        <v>0</v>
      </c>
      <c r="K184" s="63">
        <f t="shared" si="19"/>
        <v>0</v>
      </c>
      <c r="L184" s="63">
        <f t="shared" si="20"/>
        <v>230</v>
      </c>
      <c r="M184" s="63">
        <v>1</v>
      </c>
      <c r="N184" s="63">
        <v>5</v>
      </c>
      <c r="O184" s="63">
        <v>19</v>
      </c>
      <c r="P184" s="63">
        <v>3</v>
      </c>
      <c r="Q184" s="63" t="s">
        <v>17</v>
      </c>
      <c r="R184" s="63">
        <v>115300</v>
      </c>
      <c r="S184" s="63">
        <v>64975</v>
      </c>
      <c r="T184" s="67">
        <v>2</v>
      </c>
    </row>
    <row r="185" spans="1:20" hidden="1" outlineLevel="4">
      <c r="A185" s="62">
        <v>46</v>
      </c>
      <c r="B185" s="63" t="s">
        <v>57</v>
      </c>
      <c r="C185" s="63" t="s">
        <v>4</v>
      </c>
      <c r="D185" s="63" t="s">
        <v>21</v>
      </c>
      <c r="E185" s="64">
        <v>38</v>
      </c>
      <c r="F185" s="65">
        <f t="shared" si="14"/>
        <v>5.7078460038986348E-3</v>
      </c>
      <c r="G185" s="65">
        <f t="shared" si="15"/>
        <v>4.6472953216374268E-3</v>
      </c>
      <c r="H185" s="63">
        <f t="shared" si="16"/>
        <v>38</v>
      </c>
      <c r="I185" s="63">
        <f t="shared" si="17"/>
        <v>0</v>
      </c>
      <c r="J185" s="63">
        <f t="shared" si="18"/>
        <v>0</v>
      </c>
      <c r="K185" s="63">
        <f t="shared" si="19"/>
        <v>0</v>
      </c>
      <c r="L185" s="63">
        <f t="shared" si="20"/>
        <v>38</v>
      </c>
      <c r="M185" s="63">
        <v>1</v>
      </c>
      <c r="N185" s="63">
        <v>5</v>
      </c>
      <c r="O185" s="63">
        <v>20</v>
      </c>
      <c r="P185" s="63">
        <v>3</v>
      </c>
      <c r="Q185" s="63" t="s">
        <v>17</v>
      </c>
      <c r="R185" s="63">
        <v>18740</v>
      </c>
      <c r="S185" s="63">
        <v>15258</v>
      </c>
      <c r="T185" s="67">
        <v>2</v>
      </c>
    </row>
    <row r="186" spans="1:20" hidden="1" outlineLevel="4">
      <c r="A186" s="62">
        <v>46</v>
      </c>
      <c r="B186" s="63" t="s">
        <v>57</v>
      </c>
      <c r="C186" s="63" t="s">
        <v>4</v>
      </c>
      <c r="D186" s="63" t="s">
        <v>115</v>
      </c>
      <c r="E186" s="64">
        <v>492</v>
      </c>
      <c r="F186" s="65">
        <f t="shared" si="14"/>
        <v>8.9560514528756394E-3</v>
      </c>
      <c r="G186" s="65">
        <f t="shared" si="15"/>
        <v>2.2338903944594999E-3</v>
      </c>
      <c r="H186" s="63">
        <f t="shared" si="16"/>
        <v>492</v>
      </c>
      <c r="I186" s="63">
        <f t="shared" si="17"/>
        <v>0</v>
      </c>
      <c r="J186" s="63">
        <f t="shared" si="18"/>
        <v>0</v>
      </c>
      <c r="K186" s="63">
        <f t="shared" si="19"/>
        <v>492</v>
      </c>
      <c r="L186" s="63">
        <f t="shared" si="20"/>
        <v>0</v>
      </c>
      <c r="M186" s="63">
        <v>3</v>
      </c>
      <c r="N186" s="63">
        <v>5</v>
      </c>
      <c r="O186" s="63">
        <v>171</v>
      </c>
      <c r="P186" s="63">
        <v>3</v>
      </c>
      <c r="Q186" s="63" t="s">
        <v>17</v>
      </c>
      <c r="R186" s="63">
        <v>380711</v>
      </c>
      <c r="S186" s="63">
        <v>94960</v>
      </c>
      <c r="T186" s="67">
        <v>2</v>
      </c>
    </row>
    <row r="187" spans="1:20" hidden="1" outlineLevel="4">
      <c r="A187" s="62">
        <v>46</v>
      </c>
      <c r="B187" s="63" t="s">
        <v>57</v>
      </c>
      <c r="C187" s="63" t="s">
        <v>4</v>
      </c>
      <c r="D187" s="63" t="s">
        <v>110</v>
      </c>
      <c r="E187" s="64">
        <v>7</v>
      </c>
      <c r="F187" s="65">
        <f t="shared" si="14"/>
        <v>1.7476851851851851E-2</v>
      </c>
      <c r="G187" s="65">
        <f t="shared" si="15"/>
        <v>6.2185846560846563E-3</v>
      </c>
      <c r="H187" s="63">
        <f t="shared" si="16"/>
        <v>7</v>
      </c>
      <c r="I187" s="63">
        <f t="shared" si="17"/>
        <v>0</v>
      </c>
      <c r="J187" s="63">
        <f t="shared" si="18"/>
        <v>0</v>
      </c>
      <c r="K187" s="63">
        <f t="shared" si="19"/>
        <v>7</v>
      </c>
      <c r="L187" s="63">
        <f t="shared" si="20"/>
        <v>0</v>
      </c>
      <c r="M187" s="63">
        <v>3</v>
      </c>
      <c r="N187" s="63">
        <v>5</v>
      </c>
      <c r="O187" s="63">
        <v>207</v>
      </c>
      <c r="P187" s="63">
        <v>3</v>
      </c>
      <c r="Q187" s="63" t="s">
        <v>17</v>
      </c>
      <c r="R187" s="63">
        <v>10570</v>
      </c>
      <c r="S187" s="63">
        <v>3761</v>
      </c>
      <c r="T187" s="67">
        <v>2</v>
      </c>
    </row>
    <row r="188" spans="1:20" hidden="1" outlineLevel="4">
      <c r="A188" s="62">
        <v>46</v>
      </c>
      <c r="B188" s="63" t="s">
        <v>57</v>
      </c>
      <c r="C188" s="63" t="s">
        <v>4</v>
      </c>
      <c r="D188" s="63" t="s">
        <v>107</v>
      </c>
      <c r="E188" s="64">
        <v>33</v>
      </c>
      <c r="F188" s="65">
        <f t="shared" si="14"/>
        <v>1.066919191919192E-2</v>
      </c>
      <c r="G188" s="65">
        <f t="shared" si="15"/>
        <v>3.5072951739618406E-7</v>
      </c>
      <c r="H188" s="63">
        <f t="shared" si="16"/>
        <v>33</v>
      </c>
      <c r="I188" s="63">
        <f t="shared" si="17"/>
        <v>0</v>
      </c>
      <c r="J188" s="63">
        <f t="shared" si="18"/>
        <v>0</v>
      </c>
      <c r="K188" s="63">
        <f t="shared" si="19"/>
        <v>0</v>
      </c>
      <c r="L188" s="63">
        <f t="shared" si="20"/>
        <v>33</v>
      </c>
      <c r="M188" s="63">
        <v>8</v>
      </c>
      <c r="N188" s="63">
        <v>5</v>
      </c>
      <c r="O188" s="63">
        <v>217</v>
      </c>
      <c r="P188" s="63">
        <v>3</v>
      </c>
      <c r="Q188" s="63" t="s">
        <v>17</v>
      </c>
      <c r="R188" s="63">
        <v>30420</v>
      </c>
      <c r="S188" s="63">
        <v>1</v>
      </c>
      <c r="T188" s="67">
        <v>2</v>
      </c>
    </row>
    <row r="189" spans="1:20" hidden="1" outlineLevel="3" collapsed="1">
      <c r="A189" s="62"/>
      <c r="B189" s="63"/>
      <c r="C189" s="103" t="s">
        <v>144</v>
      </c>
      <c r="D189" s="104"/>
      <c r="E189" s="105">
        <f>SUBTOTAL(9,E182:E188)</f>
        <v>952</v>
      </c>
      <c r="F189" s="106"/>
      <c r="G189" s="106"/>
      <c r="H189" s="63">
        <f>SUBTOTAL(9,H182:H188)</f>
        <v>952</v>
      </c>
      <c r="I189" s="63">
        <f>SUBTOTAL(9,I182:I188)</f>
        <v>0</v>
      </c>
      <c r="J189" s="63">
        <f>SUBTOTAL(9,J182:J188)</f>
        <v>0</v>
      </c>
      <c r="K189" s="63">
        <f>SUBTOTAL(9,K182:K188)</f>
        <v>499</v>
      </c>
      <c r="L189" s="63">
        <f>SUBTOTAL(9,L182:L188)</f>
        <v>453</v>
      </c>
      <c r="M189" s="63"/>
      <c r="N189" s="63"/>
      <c r="O189" s="63"/>
      <c r="P189" s="63"/>
      <c r="Q189" s="63"/>
      <c r="R189" s="63">
        <f>SUBTOTAL(9,R182:R188)</f>
        <v>625991</v>
      </c>
      <c r="S189" s="63">
        <f>SUBTOTAL(9,S182:S188)</f>
        <v>229564</v>
      </c>
      <c r="T189" s="67"/>
    </row>
    <row r="190" spans="1:20" ht="15.6" outlineLevel="2" collapsed="1">
      <c r="A190" s="62"/>
      <c r="B190" s="111" t="s">
        <v>99</v>
      </c>
      <c r="C190" s="77"/>
      <c r="D190" s="77"/>
      <c r="E190" s="78">
        <f>SUBTOTAL(9,E182:E188)</f>
        <v>952</v>
      </c>
      <c r="F190" s="79">
        <v>7.6157407407407415E-3</v>
      </c>
      <c r="G190" s="79">
        <v>2.7893518518518519E-3</v>
      </c>
      <c r="H190" s="63">
        <f>SUBTOTAL(9,H182:H188)</f>
        <v>952</v>
      </c>
      <c r="I190" s="63">
        <f>SUBTOTAL(9,I182:I188)</f>
        <v>0</v>
      </c>
      <c r="J190" s="63">
        <f>SUBTOTAL(9,J182:J188)</f>
        <v>0</v>
      </c>
      <c r="K190" s="63">
        <f>SUBTOTAL(9,K182:K188)</f>
        <v>499</v>
      </c>
      <c r="L190" s="63">
        <f>SUBTOTAL(9,L182:L188)</f>
        <v>453</v>
      </c>
      <c r="M190" s="63"/>
      <c r="N190" s="63"/>
      <c r="O190" s="63"/>
      <c r="P190" s="63"/>
      <c r="Q190" s="63"/>
      <c r="R190" s="63">
        <f>SUBTOTAL(9,R182:R188)</f>
        <v>625991</v>
      </c>
      <c r="S190" s="63">
        <f>SUBTOTAL(9,S182:S188)</f>
        <v>229564</v>
      </c>
      <c r="T190" s="67"/>
    </row>
    <row r="191" spans="1:20" hidden="1" outlineLevel="4">
      <c r="A191" s="62">
        <v>46</v>
      </c>
      <c r="B191" s="63" t="s">
        <v>58</v>
      </c>
      <c r="C191" s="63" t="s">
        <v>4</v>
      </c>
      <c r="D191" s="63" t="s">
        <v>20</v>
      </c>
      <c r="E191" s="64">
        <v>523</v>
      </c>
      <c r="F191" s="65">
        <f t="shared" si="14"/>
        <v>9.4289975922385097E-3</v>
      </c>
      <c r="G191" s="65">
        <f t="shared" si="15"/>
        <v>3.6007099355569719E-3</v>
      </c>
      <c r="H191" s="63">
        <f t="shared" si="16"/>
        <v>523</v>
      </c>
      <c r="I191" s="63">
        <f t="shared" si="17"/>
        <v>0</v>
      </c>
      <c r="J191" s="63">
        <f t="shared" si="18"/>
        <v>0</v>
      </c>
      <c r="K191" s="63">
        <f t="shared" si="19"/>
        <v>0</v>
      </c>
      <c r="L191" s="63">
        <f t="shared" si="20"/>
        <v>523</v>
      </c>
      <c r="M191" s="63">
        <v>1</v>
      </c>
      <c r="N191" s="63">
        <v>15</v>
      </c>
      <c r="O191" s="63">
        <v>19</v>
      </c>
      <c r="P191" s="63">
        <v>3</v>
      </c>
      <c r="Q191" s="63" t="s">
        <v>17</v>
      </c>
      <c r="R191" s="63">
        <v>426070</v>
      </c>
      <c r="S191" s="63">
        <v>162706</v>
      </c>
      <c r="T191" s="67">
        <v>2</v>
      </c>
    </row>
    <row r="192" spans="1:20" hidden="1" outlineLevel="4">
      <c r="A192" s="62">
        <v>46</v>
      </c>
      <c r="B192" s="63" t="s">
        <v>58</v>
      </c>
      <c r="C192" s="63" t="s">
        <v>4</v>
      </c>
      <c r="D192" s="63" t="s">
        <v>120</v>
      </c>
      <c r="E192" s="64">
        <v>307</v>
      </c>
      <c r="F192" s="65">
        <f t="shared" si="14"/>
        <v>8.082662263240439E-3</v>
      </c>
      <c r="G192" s="65">
        <f t="shared" si="15"/>
        <v>1.41211243817107E-3</v>
      </c>
      <c r="H192" s="63">
        <f t="shared" si="16"/>
        <v>307</v>
      </c>
      <c r="I192" s="63">
        <f t="shared" si="17"/>
        <v>0</v>
      </c>
      <c r="J192" s="63">
        <f t="shared" si="18"/>
        <v>0</v>
      </c>
      <c r="K192" s="63">
        <f t="shared" si="19"/>
        <v>307</v>
      </c>
      <c r="L192" s="63">
        <f t="shared" si="20"/>
        <v>0</v>
      </c>
      <c r="M192" s="63">
        <v>3</v>
      </c>
      <c r="N192" s="63">
        <v>15</v>
      </c>
      <c r="O192" s="63">
        <v>57</v>
      </c>
      <c r="P192" s="63">
        <v>3</v>
      </c>
      <c r="Q192" s="63" t="s">
        <v>17</v>
      </c>
      <c r="R192" s="63">
        <v>214391</v>
      </c>
      <c r="S192" s="63">
        <v>37456</v>
      </c>
      <c r="T192" s="67">
        <v>2</v>
      </c>
    </row>
    <row r="193" spans="1:20" hidden="1" outlineLevel="4">
      <c r="A193" s="62">
        <v>46</v>
      </c>
      <c r="B193" s="63" t="s">
        <v>58</v>
      </c>
      <c r="C193" s="63" t="s">
        <v>4</v>
      </c>
      <c r="D193" s="63" t="s">
        <v>108</v>
      </c>
      <c r="E193" s="64">
        <v>940</v>
      </c>
      <c r="F193" s="65">
        <f t="shared" si="14"/>
        <v>1.1540263002364066E-2</v>
      </c>
      <c r="G193" s="65">
        <f t="shared" si="15"/>
        <v>2.3648049645390071E-3</v>
      </c>
      <c r="H193" s="63">
        <f t="shared" si="16"/>
        <v>940</v>
      </c>
      <c r="I193" s="63">
        <f t="shared" si="17"/>
        <v>0</v>
      </c>
      <c r="J193" s="63">
        <f t="shared" si="18"/>
        <v>0</v>
      </c>
      <c r="K193" s="63">
        <f t="shared" si="19"/>
        <v>940</v>
      </c>
      <c r="L193" s="63">
        <f t="shared" si="20"/>
        <v>0</v>
      </c>
      <c r="M193" s="63">
        <v>3</v>
      </c>
      <c r="N193" s="63">
        <v>15</v>
      </c>
      <c r="O193" s="63">
        <v>58</v>
      </c>
      <c r="P193" s="63">
        <v>3</v>
      </c>
      <c r="Q193" s="63" t="s">
        <v>17</v>
      </c>
      <c r="R193" s="63">
        <v>937254</v>
      </c>
      <c r="S193" s="63">
        <v>192060</v>
      </c>
      <c r="T193" s="67">
        <v>2</v>
      </c>
    </row>
    <row r="194" spans="1:20" hidden="1" outlineLevel="4">
      <c r="A194" s="62">
        <v>46</v>
      </c>
      <c r="B194" s="63" t="s">
        <v>58</v>
      </c>
      <c r="C194" s="63" t="s">
        <v>4</v>
      </c>
      <c r="D194" s="63" t="s">
        <v>121</v>
      </c>
      <c r="E194" s="64">
        <v>559</v>
      </c>
      <c r="F194" s="65">
        <f t="shared" si="14"/>
        <v>8.3012820512820516E-3</v>
      </c>
      <c r="G194" s="65">
        <f t="shared" si="15"/>
        <v>1.8247697608162726E-3</v>
      </c>
      <c r="H194" s="63">
        <f t="shared" si="16"/>
        <v>559</v>
      </c>
      <c r="I194" s="63">
        <f t="shared" si="17"/>
        <v>0</v>
      </c>
      <c r="J194" s="63">
        <f t="shared" si="18"/>
        <v>0</v>
      </c>
      <c r="K194" s="63">
        <f t="shared" si="19"/>
        <v>559</v>
      </c>
      <c r="L194" s="63">
        <f t="shared" si="20"/>
        <v>0</v>
      </c>
      <c r="M194" s="63">
        <v>3</v>
      </c>
      <c r="N194" s="63">
        <v>15</v>
      </c>
      <c r="O194" s="63">
        <v>98</v>
      </c>
      <c r="P194" s="63">
        <v>3</v>
      </c>
      <c r="Q194" s="63" t="s">
        <v>17</v>
      </c>
      <c r="R194" s="63">
        <v>400932</v>
      </c>
      <c r="S194" s="63">
        <v>88132</v>
      </c>
      <c r="T194" s="67">
        <v>2</v>
      </c>
    </row>
    <row r="195" spans="1:20" hidden="1" outlineLevel="4">
      <c r="A195" s="62">
        <v>46</v>
      </c>
      <c r="B195" s="63" t="s">
        <v>58</v>
      </c>
      <c r="C195" s="63" t="s">
        <v>4</v>
      </c>
      <c r="D195" s="63" t="s">
        <v>110</v>
      </c>
      <c r="E195" s="64">
        <v>122</v>
      </c>
      <c r="F195" s="65">
        <f t="shared" si="14"/>
        <v>1.1094603825136613E-2</v>
      </c>
      <c r="G195" s="65">
        <f t="shared" si="15"/>
        <v>1.0393897996357011E-3</v>
      </c>
      <c r="H195" s="63">
        <f t="shared" si="16"/>
        <v>122</v>
      </c>
      <c r="I195" s="63">
        <f t="shared" si="17"/>
        <v>0</v>
      </c>
      <c r="J195" s="63">
        <f t="shared" si="18"/>
        <v>0</v>
      </c>
      <c r="K195" s="63">
        <f t="shared" si="19"/>
        <v>122</v>
      </c>
      <c r="L195" s="63">
        <f t="shared" si="20"/>
        <v>0</v>
      </c>
      <c r="M195" s="63">
        <v>3</v>
      </c>
      <c r="N195" s="63">
        <v>15</v>
      </c>
      <c r="O195" s="63">
        <v>207</v>
      </c>
      <c r="P195" s="63">
        <v>3</v>
      </c>
      <c r="Q195" s="63" t="s">
        <v>17</v>
      </c>
      <c r="R195" s="63">
        <v>116946</v>
      </c>
      <c r="S195" s="63">
        <v>10956</v>
      </c>
      <c r="T195" s="67">
        <v>2</v>
      </c>
    </row>
    <row r="196" spans="1:20" hidden="1" outlineLevel="4">
      <c r="A196" s="62">
        <v>46</v>
      </c>
      <c r="B196" s="63" t="s">
        <v>58</v>
      </c>
      <c r="C196" s="63" t="s">
        <v>4</v>
      </c>
      <c r="D196" s="63" t="s">
        <v>107</v>
      </c>
      <c r="E196" s="64">
        <v>184</v>
      </c>
      <c r="F196" s="65">
        <f t="shared" si="14"/>
        <v>7.5220159017713364E-3</v>
      </c>
      <c r="G196" s="65">
        <f t="shared" si="15"/>
        <v>1.8870772946859903E-7</v>
      </c>
      <c r="H196" s="63">
        <f t="shared" si="16"/>
        <v>184</v>
      </c>
      <c r="I196" s="63">
        <f t="shared" si="17"/>
        <v>0</v>
      </c>
      <c r="J196" s="63">
        <f t="shared" si="18"/>
        <v>0</v>
      </c>
      <c r="K196" s="63">
        <f t="shared" si="19"/>
        <v>0</v>
      </c>
      <c r="L196" s="63">
        <f t="shared" si="20"/>
        <v>184</v>
      </c>
      <c r="M196" s="63">
        <v>8</v>
      </c>
      <c r="N196" s="63">
        <v>15</v>
      </c>
      <c r="O196" s="63">
        <v>217</v>
      </c>
      <c r="P196" s="63">
        <v>3</v>
      </c>
      <c r="Q196" s="63" t="s">
        <v>17</v>
      </c>
      <c r="R196" s="63">
        <v>119582</v>
      </c>
      <c r="S196" s="63">
        <v>3</v>
      </c>
      <c r="T196" s="67">
        <v>2</v>
      </c>
    </row>
    <row r="197" spans="1:20" hidden="1" outlineLevel="4">
      <c r="A197" s="62">
        <v>46</v>
      </c>
      <c r="B197" s="63" t="s">
        <v>58</v>
      </c>
      <c r="C197" s="63" t="s">
        <v>4</v>
      </c>
      <c r="D197" s="63" t="s">
        <v>111</v>
      </c>
      <c r="E197" s="64">
        <v>2</v>
      </c>
      <c r="F197" s="65">
        <f t="shared" si="14"/>
        <v>3.5590277777777777E-3</v>
      </c>
      <c r="G197" s="65">
        <f t="shared" si="15"/>
        <v>1.4728009259259258E-2</v>
      </c>
      <c r="H197" s="63">
        <f t="shared" si="16"/>
        <v>2</v>
      </c>
      <c r="I197" s="63">
        <f t="shared" si="17"/>
        <v>0</v>
      </c>
      <c r="J197" s="63">
        <f t="shared" si="18"/>
        <v>0</v>
      </c>
      <c r="K197" s="63">
        <f t="shared" si="19"/>
        <v>2</v>
      </c>
      <c r="L197" s="63">
        <f t="shared" si="20"/>
        <v>0</v>
      </c>
      <c r="M197" s="63">
        <v>3</v>
      </c>
      <c r="N197" s="63">
        <v>15</v>
      </c>
      <c r="O197" s="63">
        <v>224</v>
      </c>
      <c r="P197" s="63">
        <v>3</v>
      </c>
      <c r="Q197" s="63" t="s">
        <v>17</v>
      </c>
      <c r="R197" s="63">
        <v>615</v>
      </c>
      <c r="S197" s="63">
        <v>2545</v>
      </c>
      <c r="T197" s="67">
        <v>2</v>
      </c>
    </row>
    <row r="198" spans="1:20" hidden="1" outlineLevel="3" collapsed="1">
      <c r="A198" s="62"/>
      <c r="B198" s="63"/>
      <c r="C198" s="103" t="s">
        <v>144</v>
      </c>
      <c r="D198" s="104"/>
      <c r="E198" s="105">
        <f>SUBTOTAL(9,E191:E197)</f>
        <v>2637</v>
      </c>
      <c r="F198" s="106"/>
      <c r="G198" s="106"/>
      <c r="H198" s="63">
        <f>SUBTOTAL(9,H191:H197)</f>
        <v>2637</v>
      </c>
      <c r="I198" s="63">
        <f>SUBTOTAL(9,I191:I197)</f>
        <v>0</v>
      </c>
      <c r="J198" s="63">
        <f>SUBTOTAL(9,J191:J197)</f>
        <v>0</v>
      </c>
      <c r="K198" s="63">
        <f>SUBTOTAL(9,K191:K197)</f>
        <v>1930</v>
      </c>
      <c r="L198" s="63">
        <f>SUBTOTAL(9,L191:L197)</f>
        <v>707</v>
      </c>
      <c r="M198" s="63"/>
      <c r="N198" s="63"/>
      <c r="O198" s="63"/>
      <c r="P198" s="63"/>
      <c r="Q198" s="63"/>
      <c r="R198" s="63">
        <f>SUBTOTAL(9,R191:R197)</f>
        <v>2215790</v>
      </c>
      <c r="S198" s="63">
        <f>SUBTOTAL(9,S191:S197)</f>
        <v>493858</v>
      </c>
      <c r="T198" s="67"/>
    </row>
    <row r="199" spans="1:20" hidden="1" outlineLevel="4">
      <c r="A199" s="62">
        <v>46</v>
      </c>
      <c r="B199" s="63" t="s">
        <v>58</v>
      </c>
      <c r="C199" s="63" t="s">
        <v>5</v>
      </c>
      <c r="D199" s="63" t="s">
        <v>59</v>
      </c>
      <c r="E199" s="64">
        <v>78</v>
      </c>
      <c r="F199" s="65">
        <f t="shared" si="14"/>
        <v>9.1142865622032294E-3</v>
      </c>
      <c r="G199" s="65">
        <f t="shared" si="15"/>
        <v>4.0234745963912636E-3</v>
      </c>
      <c r="H199" s="63">
        <f t="shared" si="16"/>
        <v>0</v>
      </c>
      <c r="I199" s="63">
        <f t="shared" si="17"/>
        <v>78</v>
      </c>
      <c r="J199" s="63">
        <f t="shared" si="18"/>
        <v>0</v>
      </c>
      <c r="K199" s="63">
        <f t="shared" si="19"/>
        <v>0</v>
      </c>
      <c r="L199" s="63">
        <f t="shared" si="20"/>
        <v>78</v>
      </c>
      <c r="M199" s="63">
        <v>1</v>
      </c>
      <c r="N199" s="63">
        <v>15</v>
      </c>
      <c r="O199" s="63">
        <v>56</v>
      </c>
      <c r="P199" s="63">
        <v>6</v>
      </c>
      <c r="Q199" s="63" t="s">
        <v>43</v>
      </c>
      <c r="R199" s="63">
        <v>61423</v>
      </c>
      <c r="S199" s="63">
        <v>27115</v>
      </c>
      <c r="T199" s="67">
        <v>2</v>
      </c>
    </row>
    <row r="200" spans="1:20" hidden="1" outlineLevel="4">
      <c r="A200" s="62">
        <v>46</v>
      </c>
      <c r="B200" s="63" t="s">
        <v>58</v>
      </c>
      <c r="C200" s="63" t="s">
        <v>5</v>
      </c>
      <c r="D200" s="63" t="s">
        <v>132</v>
      </c>
      <c r="E200" s="64">
        <v>330</v>
      </c>
      <c r="F200" s="65">
        <f t="shared" si="14"/>
        <v>9.9897236251402927E-3</v>
      </c>
      <c r="G200" s="65">
        <f t="shared" si="15"/>
        <v>4.1112163299663294E-3</v>
      </c>
      <c r="H200" s="63">
        <f t="shared" si="16"/>
        <v>0</v>
      </c>
      <c r="I200" s="63">
        <f t="shared" si="17"/>
        <v>330</v>
      </c>
      <c r="J200" s="63">
        <f t="shared" si="18"/>
        <v>0</v>
      </c>
      <c r="K200" s="63">
        <f t="shared" si="19"/>
        <v>330</v>
      </c>
      <c r="L200" s="63">
        <f t="shared" si="20"/>
        <v>0</v>
      </c>
      <c r="M200" s="63">
        <v>3</v>
      </c>
      <c r="N200" s="63">
        <v>15</v>
      </c>
      <c r="O200" s="63">
        <v>60</v>
      </c>
      <c r="P200" s="63">
        <v>6</v>
      </c>
      <c r="Q200" s="63" t="s">
        <v>43</v>
      </c>
      <c r="R200" s="63">
        <v>284827</v>
      </c>
      <c r="S200" s="63">
        <v>117219</v>
      </c>
      <c r="T200" s="67">
        <v>2</v>
      </c>
    </row>
    <row r="201" spans="1:20" hidden="1" outlineLevel="4">
      <c r="A201" s="62">
        <v>46</v>
      </c>
      <c r="B201" s="63" t="s">
        <v>58</v>
      </c>
      <c r="C201" s="63" t="s">
        <v>5</v>
      </c>
      <c r="D201" s="63" t="s">
        <v>133</v>
      </c>
      <c r="E201" s="64">
        <v>303</v>
      </c>
      <c r="F201" s="65">
        <f t="shared" si="14"/>
        <v>8.147651570712627E-3</v>
      </c>
      <c r="G201" s="65">
        <f t="shared" si="15"/>
        <v>3.4597313898056471E-3</v>
      </c>
      <c r="H201" s="63">
        <f t="shared" si="16"/>
        <v>0</v>
      </c>
      <c r="I201" s="63">
        <f t="shared" si="17"/>
        <v>303</v>
      </c>
      <c r="J201" s="63">
        <f t="shared" si="18"/>
        <v>0</v>
      </c>
      <c r="K201" s="63">
        <f t="shared" si="19"/>
        <v>303</v>
      </c>
      <c r="L201" s="63">
        <f t="shared" si="20"/>
        <v>0</v>
      </c>
      <c r="M201" s="63">
        <v>3</v>
      </c>
      <c r="N201" s="63">
        <v>15</v>
      </c>
      <c r="O201" s="63">
        <v>61</v>
      </c>
      <c r="P201" s="63">
        <v>13</v>
      </c>
      <c r="Q201" s="63" t="s">
        <v>60</v>
      </c>
      <c r="R201" s="63">
        <v>213299</v>
      </c>
      <c r="S201" s="63">
        <v>90573</v>
      </c>
      <c r="T201" s="67">
        <v>2</v>
      </c>
    </row>
    <row r="202" spans="1:20" hidden="1" outlineLevel="4">
      <c r="A202" s="62">
        <v>46</v>
      </c>
      <c r="B202" s="63" t="s">
        <v>58</v>
      </c>
      <c r="C202" s="63" t="s">
        <v>5</v>
      </c>
      <c r="D202" s="63" t="s">
        <v>134</v>
      </c>
      <c r="E202" s="64">
        <v>161</v>
      </c>
      <c r="F202" s="65">
        <f t="shared" si="14"/>
        <v>9.2460317460317468E-3</v>
      </c>
      <c r="G202" s="65">
        <f t="shared" si="15"/>
        <v>3.6985277202668506E-3</v>
      </c>
      <c r="H202" s="63">
        <f t="shared" si="16"/>
        <v>0</v>
      </c>
      <c r="I202" s="63">
        <f t="shared" si="17"/>
        <v>161</v>
      </c>
      <c r="J202" s="63">
        <f t="shared" si="18"/>
        <v>0</v>
      </c>
      <c r="K202" s="63">
        <f t="shared" si="19"/>
        <v>161</v>
      </c>
      <c r="L202" s="63">
        <f t="shared" si="20"/>
        <v>0</v>
      </c>
      <c r="M202" s="63">
        <v>3</v>
      </c>
      <c r="N202" s="63">
        <v>15</v>
      </c>
      <c r="O202" s="63">
        <v>62</v>
      </c>
      <c r="P202" s="63">
        <v>9</v>
      </c>
      <c r="Q202" s="63" t="s">
        <v>61</v>
      </c>
      <c r="R202" s="63">
        <v>128616</v>
      </c>
      <c r="S202" s="63">
        <v>51448</v>
      </c>
      <c r="T202" s="67">
        <v>2</v>
      </c>
    </row>
    <row r="203" spans="1:20" hidden="1" outlineLevel="4">
      <c r="A203" s="62">
        <v>46</v>
      </c>
      <c r="B203" s="63" t="s">
        <v>58</v>
      </c>
      <c r="C203" s="63" t="s">
        <v>5</v>
      </c>
      <c r="D203" s="63" t="s">
        <v>122</v>
      </c>
      <c r="E203" s="64">
        <v>169</v>
      </c>
      <c r="F203" s="65">
        <f t="shared" si="14"/>
        <v>5.0461593250054788E-3</v>
      </c>
      <c r="G203" s="65">
        <f t="shared" si="15"/>
        <v>3.4642778873548107E-3</v>
      </c>
      <c r="H203" s="63">
        <f t="shared" si="16"/>
        <v>0</v>
      </c>
      <c r="I203" s="63">
        <f t="shared" si="17"/>
        <v>169</v>
      </c>
      <c r="J203" s="63">
        <f t="shared" si="18"/>
        <v>0</v>
      </c>
      <c r="K203" s="63">
        <f t="shared" si="19"/>
        <v>169</v>
      </c>
      <c r="L203" s="63">
        <f t="shared" si="20"/>
        <v>0</v>
      </c>
      <c r="M203" s="63">
        <v>3</v>
      </c>
      <c r="N203" s="63">
        <v>15</v>
      </c>
      <c r="O203" s="63">
        <v>63</v>
      </c>
      <c r="P203" s="63">
        <v>8</v>
      </c>
      <c r="Q203" s="63" t="s">
        <v>42</v>
      </c>
      <c r="R203" s="63">
        <v>73682</v>
      </c>
      <c r="S203" s="63">
        <v>50584</v>
      </c>
      <c r="T203" s="67">
        <v>2</v>
      </c>
    </row>
    <row r="204" spans="1:20" hidden="1" outlineLevel="4">
      <c r="A204" s="62">
        <v>46</v>
      </c>
      <c r="B204" s="63" t="s">
        <v>58</v>
      </c>
      <c r="C204" s="63" t="s">
        <v>5</v>
      </c>
      <c r="D204" s="63" t="s">
        <v>135</v>
      </c>
      <c r="E204" s="64">
        <v>71</v>
      </c>
      <c r="F204" s="65">
        <f t="shared" si="14"/>
        <v>1.6429316640584245E-2</v>
      </c>
      <c r="G204" s="65">
        <f t="shared" si="15"/>
        <v>2.9010172143974959E-3</v>
      </c>
      <c r="H204" s="63">
        <f t="shared" si="16"/>
        <v>0</v>
      </c>
      <c r="I204" s="63">
        <f t="shared" si="17"/>
        <v>71</v>
      </c>
      <c r="J204" s="63">
        <f t="shared" si="18"/>
        <v>0</v>
      </c>
      <c r="K204" s="63">
        <f t="shared" si="19"/>
        <v>71</v>
      </c>
      <c r="L204" s="63">
        <f t="shared" si="20"/>
        <v>0</v>
      </c>
      <c r="M204" s="63">
        <v>3</v>
      </c>
      <c r="N204" s="63">
        <v>15</v>
      </c>
      <c r="O204" s="63">
        <v>64</v>
      </c>
      <c r="P204" s="63">
        <v>10</v>
      </c>
      <c r="Q204" s="63" t="s">
        <v>62</v>
      </c>
      <c r="R204" s="63">
        <v>100784</v>
      </c>
      <c r="S204" s="63">
        <v>17796</v>
      </c>
      <c r="T204" s="67">
        <v>2</v>
      </c>
    </row>
    <row r="205" spans="1:20" hidden="1" outlineLevel="4">
      <c r="A205" s="62">
        <v>46</v>
      </c>
      <c r="B205" s="63" t="s">
        <v>58</v>
      </c>
      <c r="C205" s="63" t="s">
        <v>5</v>
      </c>
      <c r="D205" s="63" t="s">
        <v>136</v>
      </c>
      <c r="E205" s="64">
        <v>5</v>
      </c>
      <c r="F205" s="65">
        <f t="shared" si="14"/>
        <v>1.1851851851851851E-2</v>
      </c>
      <c r="G205" s="65">
        <f t="shared" si="15"/>
        <v>6.9675925925925927E-4</v>
      </c>
      <c r="H205" s="63">
        <f t="shared" si="16"/>
        <v>0</v>
      </c>
      <c r="I205" s="63">
        <f t="shared" si="17"/>
        <v>5</v>
      </c>
      <c r="J205" s="63">
        <f t="shared" si="18"/>
        <v>0</v>
      </c>
      <c r="K205" s="63">
        <f t="shared" si="19"/>
        <v>5</v>
      </c>
      <c r="L205" s="63">
        <f t="shared" si="20"/>
        <v>0</v>
      </c>
      <c r="M205" s="63">
        <v>3</v>
      </c>
      <c r="N205" s="63">
        <v>15</v>
      </c>
      <c r="O205" s="63">
        <v>65</v>
      </c>
      <c r="P205" s="63">
        <v>10</v>
      </c>
      <c r="Q205" s="63" t="s">
        <v>62</v>
      </c>
      <c r="R205" s="63">
        <v>5120</v>
      </c>
      <c r="S205" s="63">
        <v>301</v>
      </c>
      <c r="T205" s="67">
        <v>2</v>
      </c>
    </row>
    <row r="206" spans="1:20" hidden="1" outlineLevel="4">
      <c r="A206" s="62">
        <v>46</v>
      </c>
      <c r="B206" s="63" t="s">
        <v>58</v>
      </c>
      <c r="C206" s="63" t="s">
        <v>5</v>
      </c>
      <c r="D206" s="63" t="s">
        <v>137</v>
      </c>
      <c r="E206" s="64">
        <v>89</v>
      </c>
      <c r="F206" s="65">
        <f t="shared" si="14"/>
        <v>1.7633166874739908E-2</v>
      </c>
      <c r="G206" s="65">
        <f t="shared" si="15"/>
        <v>2.5918123179359135E-3</v>
      </c>
      <c r="H206" s="63">
        <f t="shared" si="16"/>
        <v>0</v>
      </c>
      <c r="I206" s="63">
        <f t="shared" si="17"/>
        <v>89</v>
      </c>
      <c r="J206" s="63">
        <f t="shared" si="18"/>
        <v>0</v>
      </c>
      <c r="K206" s="63">
        <f t="shared" si="19"/>
        <v>89</v>
      </c>
      <c r="L206" s="63">
        <f t="shared" si="20"/>
        <v>0</v>
      </c>
      <c r="M206" s="63">
        <v>3</v>
      </c>
      <c r="N206" s="63">
        <v>15</v>
      </c>
      <c r="O206" s="63">
        <v>66</v>
      </c>
      <c r="P206" s="63">
        <v>12</v>
      </c>
      <c r="Q206" s="63" t="s">
        <v>29</v>
      </c>
      <c r="R206" s="63">
        <v>135592</v>
      </c>
      <c r="S206" s="63">
        <v>19930</v>
      </c>
      <c r="T206" s="67">
        <v>2</v>
      </c>
    </row>
    <row r="207" spans="1:20" hidden="1" outlineLevel="4">
      <c r="A207" s="62">
        <v>46</v>
      </c>
      <c r="B207" s="63" t="s">
        <v>58</v>
      </c>
      <c r="C207" s="63" t="s">
        <v>5</v>
      </c>
      <c r="D207" s="63" t="s">
        <v>139</v>
      </c>
      <c r="E207" s="64">
        <v>28</v>
      </c>
      <c r="F207" s="65">
        <f t="shared" si="14"/>
        <v>4.8039847883597879E-2</v>
      </c>
      <c r="G207" s="65">
        <f t="shared" si="15"/>
        <v>1.931630291005291E-3</v>
      </c>
      <c r="H207" s="63">
        <f t="shared" si="16"/>
        <v>0</v>
      </c>
      <c r="I207" s="63">
        <f t="shared" si="17"/>
        <v>28</v>
      </c>
      <c r="J207" s="63">
        <f t="shared" si="18"/>
        <v>0</v>
      </c>
      <c r="K207" s="63">
        <f t="shared" si="19"/>
        <v>28</v>
      </c>
      <c r="L207" s="63">
        <f t="shared" si="20"/>
        <v>0</v>
      </c>
      <c r="M207" s="63">
        <v>3</v>
      </c>
      <c r="N207" s="63">
        <v>15</v>
      </c>
      <c r="O207" s="63">
        <v>138</v>
      </c>
      <c r="P207" s="63">
        <v>12</v>
      </c>
      <c r="Q207" s="63" t="s">
        <v>29</v>
      </c>
      <c r="R207" s="63">
        <v>116218</v>
      </c>
      <c r="S207" s="63">
        <v>4673</v>
      </c>
      <c r="T207" s="67">
        <v>2</v>
      </c>
    </row>
    <row r="208" spans="1:20" hidden="1" outlineLevel="4">
      <c r="A208" s="62">
        <v>46</v>
      </c>
      <c r="B208" s="63" t="s">
        <v>58</v>
      </c>
      <c r="C208" s="63" t="s">
        <v>5</v>
      </c>
      <c r="D208" s="63" t="s">
        <v>140</v>
      </c>
      <c r="E208" s="64">
        <v>122</v>
      </c>
      <c r="F208" s="65">
        <f t="shared" si="14"/>
        <v>2.940004553734062E-2</v>
      </c>
      <c r="G208" s="65">
        <f t="shared" si="15"/>
        <v>1.2497153916211294E-3</v>
      </c>
      <c r="H208" s="63">
        <f t="shared" si="16"/>
        <v>0</v>
      </c>
      <c r="I208" s="63">
        <f t="shared" si="17"/>
        <v>122</v>
      </c>
      <c r="J208" s="63">
        <f t="shared" si="18"/>
        <v>0</v>
      </c>
      <c r="K208" s="63">
        <f t="shared" si="19"/>
        <v>122</v>
      </c>
      <c r="L208" s="63">
        <f t="shared" si="20"/>
        <v>0</v>
      </c>
      <c r="M208" s="63">
        <v>3</v>
      </c>
      <c r="N208" s="63">
        <v>15</v>
      </c>
      <c r="O208" s="63">
        <v>139</v>
      </c>
      <c r="P208" s="63">
        <v>12</v>
      </c>
      <c r="Q208" s="63" t="s">
        <v>29</v>
      </c>
      <c r="R208" s="63">
        <v>309900</v>
      </c>
      <c r="S208" s="63">
        <v>13173</v>
      </c>
      <c r="T208" s="67">
        <v>2</v>
      </c>
    </row>
    <row r="209" spans="1:20" hidden="1" outlineLevel="3" collapsed="1">
      <c r="A209" s="62"/>
      <c r="B209" s="63"/>
      <c r="C209" s="107" t="s">
        <v>145</v>
      </c>
      <c r="D209" s="108"/>
      <c r="E209" s="109">
        <f>SUBTOTAL(9,E199:E208)</f>
        <v>1356</v>
      </c>
      <c r="F209" s="110"/>
      <c r="G209" s="110"/>
      <c r="H209" s="63">
        <f>SUBTOTAL(9,H199:H208)</f>
        <v>0</v>
      </c>
      <c r="I209" s="63">
        <f>SUBTOTAL(9,I199:I208)</f>
        <v>1356</v>
      </c>
      <c r="J209" s="63">
        <f>SUBTOTAL(9,J199:J208)</f>
        <v>0</v>
      </c>
      <c r="K209" s="63">
        <f>SUBTOTAL(9,K199:K208)</f>
        <v>1278</v>
      </c>
      <c r="L209" s="63">
        <f>SUBTOTAL(9,L199:L208)</f>
        <v>78</v>
      </c>
      <c r="M209" s="63"/>
      <c r="N209" s="63"/>
      <c r="O209" s="63"/>
      <c r="P209" s="63"/>
      <c r="Q209" s="63"/>
      <c r="R209" s="63">
        <f>SUBTOTAL(9,R199:R208)</f>
        <v>1429461</v>
      </c>
      <c r="S209" s="63">
        <f>SUBTOTAL(9,S199:S208)</f>
        <v>392812</v>
      </c>
      <c r="T209" s="67"/>
    </row>
    <row r="210" spans="1:20" ht="15.6" outlineLevel="2" collapsed="1">
      <c r="A210" s="62"/>
      <c r="B210" s="111" t="s">
        <v>100</v>
      </c>
      <c r="C210" s="77"/>
      <c r="D210" s="77"/>
      <c r="E210" s="78">
        <f>SUBTOTAL(9,E191:E208)</f>
        <v>3993</v>
      </c>
      <c r="F210" s="79">
        <v>1.0567129629629629E-2</v>
      </c>
      <c r="G210" s="79">
        <v>2.5694444444444445E-3</v>
      </c>
      <c r="H210" s="63">
        <f>SUBTOTAL(9,H191:H208)</f>
        <v>2637</v>
      </c>
      <c r="I210" s="63">
        <f>SUBTOTAL(9,I191:I208)</f>
        <v>1356</v>
      </c>
      <c r="J210" s="63">
        <f>SUBTOTAL(9,J191:J208)</f>
        <v>0</v>
      </c>
      <c r="K210" s="63">
        <f>SUBTOTAL(9,K191:K208)</f>
        <v>3208</v>
      </c>
      <c r="L210" s="63">
        <f>SUBTOTAL(9,L191:L208)</f>
        <v>785</v>
      </c>
      <c r="M210" s="63"/>
      <c r="N210" s="63"/>
      <c r="O210" s="63"/>
      <c r="P210" s="63"/>
      <c r="Q210" s="63"/>
      <c r="R210" s="63">
        <f>SUBTOTAL(9,R191:R208)</f>
        <v>3645251</v>
      </c>
      <c r="S210" s="63">
        <f>SUBTOTAL(9,S191:S208)</f>
        <v>886670</v>
      </c>
      <c r="T210" s="67"/>
    </row>
    <row r="211" spans="1:20" hidden="1" outlineLevel="4">
      <c r="A211" s="62">
        <v>46</v>
      </c>
      <c r="B211" s="63" t="s">
        <v>63</v>
      </c>
      <c r="C211" s="63" t="s">
        <v>4</v>
      </c>
      <c r="D211" s="63" t="s">
        <v>109</v>
      </c>
      <c r="E211" s="64">
        <v>426</v>
      </c>
      <c r="F211" s="65">
        <f t="shared" si="14"/>
        <v>6.9787862980351242E-3</v>
      </c>
      <c r="G211" s="65">
        <f t="shared" si="15"/>
        <v>1.4301317162232657E-3</v>
      </c>
      <c r="H211" s="63">
        <f t="shared" si="16"/>
        <v>426</v>
      </c>
      <c r="I211" s="63">
        <f t="shared" si="17"/>
        <v>0</v>
      </c>
      <c r="J211" s="63">
        <f t="shared" si="18"/>
        <v>0</v>
      </c>
      <c r="K211" s="63">
        <f t="shared" si="19"/>
        <v>426</v>
      </c>
      <c r="L211" s="63">
        <f t="shared" si="20"/>
        <v>0</v>
      </c>
      <c r="M211" s="63">
        <v>3</v>
      </c>
      <c r="N211" s="63">
        <v>19</v>
      </c>
      <c r="O211" s="63">
        <v>162</v>
      </c>
      <c r="P211" s="63">
        <v>3</v>
      </c>
      <c r="Q211" s="63" t="s">
        <v>17</v>
      </c>
      <c r="R211" s="63">
        <v>256864</v>
      </c>
      <c r="S211" s="63">
        <v>52638</v>
      </c>
      <c r="T211" s="67">
        <v>2</v>
      </c>
    </row>
    <row r="212" spans="1:20" hidden="1" outlineLevel="4">
      <c r="A212" s="62">
        <v>46</v>
      </c>
      <c r="B212" s="63" t="s">
        <v>63</v>
      </c>
      <c r="C212" s="63" t="s">
        <v>4</v>
      </c>
      <c r="D212" s="63" t="s">
        <v>141</v>
      </c>
      <c r="E212" s="64">
        <v>62</v>
      </c>
      <c r="F212" s="65">
        <f t="shared" si="14"/>
        <v>1.0608758960573478E-2</v>
      </c>
      <c r="G212" s="65">
        <f t="shared" si="15"/>
        <v>7.4148745519713258E-4</v>
      </c>
      <c r="H212" s="63">
        <f t="shared" si="16"/>
        <v>62</v>
      </c>
      <c r="I212" s="63">
        <f t="shared" si="17"/>
        <v>0</v>
      </c>
      <c r="J212" s="63">
        <f t="shared" si="18"/>
        <v>0</v>
      </c>
      <c r="K212" s="63">
        <f t="shared" si="19"/>
        <v>62</v>
      </c>
      <c r="L212" s="63">
        <f t="shared" si="20"/>
        <v>0</v>
      </c>
      <c r="M212" s="63">
        <v>3</v>
      </c>
      <c r="N212" s="63">
        <v>19</v>
      </c>
      <c r="O212" s="63">
        <v>164</v>
      </c>
      <c r="P212" s="63">
        <v>3</v>
      </c>
      <c r="Q212" s="63" t="s">
        <v>17</v>
      </c>
      <c r="R212" s="63">
        <v>56829</v>
      </c>
      <c r="S212" s="63">
        <v>3972</v>
      </c>
      <c r="T212" s="67">
        <v>2</v>
      </c>
    </row>
    <row r="213" spans="1:20" hidden="1" outlineLevel="4">
      <c r="A213" s="62">
        <v>46</v>
      </c>
      <c r="B213" s="63" t="s">
        <v>63</v>
      </c>
      <c r="C213" s="63" t="s">
        <v>4</v>
      </c>
      <c r="D213" s="63" t="s">
        <v>142</v>
      </c>
      <c r="E213" s="64">
        <v>309</v>
      </c>
      <c r="F213" s="65">
        <f t="shared" si="14"/>
        <v>9.9080067122138318E-3</v>
      </c>
      <c r="G213" s="65">
        <f t="shared" si="15"/>
        <v>4.6779485796476087E-4</v>
      </c>
      <c r="H213" s="63">
        <f t="shared" si="16"/>
        <v>309</v>
      </c>
      <c r="I213" s="63">
        <f t="shared" si="17"/>
        <v>0</v>
      </c>
      <c r="J213" s="63">
        <f t="shared" si="18"/>
        <v>0</v>
      </c>
      <c r="K213" s="63">
        <f t="shared" si="19"/>
        <v>309</v>
      </c>
      <c r="L213" s="63">
        <f t="shared" si="20"/>
        <v>0</v>
      </c>
      <c r="M213" s="63">
        <v>3</v>
      </c>
      <c r="N213" s="63">
        <v>19</v>
      </c>
      <c r="O213" s="63">
        <v>165</v>
      </c>
      <c r="P213" s="63">
        <v>3</v>
      </c>
      <c r="Q213" s="63" t="s">
        <v>17</v>
      </c>
      <c r="R213" s="63">
        <v>264520</v>
      </c>
      <c r="S213" s="63">
        <v>12489</v>
      </c>
      <c r="T213" s="67">
        <v>2</v>
      </c>
    </row>
    <row r="214" spans="1:20" hidden="1" outlineLevel="4">
      <c r="A214" s="62">
        <v>46</v>
      </c>
      <c r="B214" s="63" t="s">
        <v>63</v>
      </c>
      <c r="C214" s="63" t="s">
        <v>4</v>
      </c>
      <c r="D214" s="63" t="s">
        <v>110</v>
      </c>
      <c r="E214" s="64">
        <v>15</v>
      </c>
      <c r="F214" s="65">
        <f t="shared" si="14"/>
        <v>1.2935956790123458E-2</v>
      </c>
      <c r="G214" s="65">
        <f t="shared" si="15"/>
        <v>9.3518518518518516E-4</v>
      </c>
      <c r="H214" s="63">
        <f t="shared" si="16"/>
        <v>15</v>
      </c>
      <c r="I214" s="63">
        <f t="shared" si="17"/>
        <v>0</v>
      </c>
      <c r="J214" s="63">
        <f t="shared" si="18"/>
        <v>0</v>
      </c>
      <c r="K214" s="63">
        <f t="shared" si="19"/>
        <v>15</v>
      </c>
      <c r="L214" s="63">
        <f t="shared" si="20"/>
        <v>0</v>
      </c>
      <c r="M214" s="63">
        <v>3</v>
      </c>
      <c r="N214" s="63">
        <v>19</v>
      </c>
      <c r="O214" s="63">
        <v>207</v>
      </c>
      <c r="P214" s="63">
        <v>3</v>
      </c>
      <c r="Q214" s="63" t="s">
        <v>17</v>
      </c>
      <c r="R214" s="63">
        <v>16765</v>
      </c>
      <c r="S214" s="63">
        <v>1212</v>
      </c>
      <c r="T214" s="67">
        <v>2</v>
      </c>
    </row>
    <row r="215" spans="1:20" hidden="1" outlineLevel="4">
      <c r="A215" s="62">
        <v>46</v>
      </c>
      <c r="B215" s="63" t="s">
        <v>63</v>
      </c>
      <c r="C215" s="63" t="s">
        <v>4</v>
      </c>
      <c r="D215" s="63" t="s">
        <v>107</v>
      </c>
      <c r="E215" s="64">
        <v>471</v>
      </c>
      <c r="F215" s="65">
        <f t="shared" si="14"/>
        <v>7.986283124950852E-3</v>
      </c>
      <c r="G215" s="65">
        <f t="shared" si="15"/>
        <v>1.4744043406463789E-7</v>
      </c>
      <c r="H215" s="63">
        <f t="shared" si="16"/>
        <v>471</v>
      </c>
      <c r="I215" s="63">
        <f t="shared" si="17"/>
        <v>0</v>
      </c>
      <c r="J215" s="63">
        <f t="shared" si="18"/>
        <v>0</v>
      </c>
      <c r="K215" s="63">
        <f t="shared" si="19"/>
        <v>0</v>
      </c>
      <c r="L215" s="63">
        <f t="shared" si="20"/>
        <v>471</v>
      </c>
      <c r="M215" s="63">
        <v>8</v>
      </c>
      <c r="N215" s="63">
        <v>19</v>
      </c>
      <c r="O215" s="63">
        <v>217</v>
      </c>
      <c r="P215" s="63">
        <v>3</v>
      </c>
      <c r="Q215" s="63" t="s">
        <v>17</v>
      </c>
      <c r="R215" s="63">
        <v>324997</v>
      </c>
      <c r="S215" s="63">
        <v>6</v>
      </c>
      <c r="T215" s="67">
        <v>2</v>
      </c>
    </row>
    <row r="216" spans="1:20" hidden="1" outlineLevel="3" collapsed="1">
      <c r="A216" s="62"/>
      <c r="B216" s="63"/>
      <c r="C216" s="103" t="s">
        <v>144</v>
      </c>
      <c r="D216" s="104"/>
      <c r="E216" s="105">
        <f>SUBTOTAL(9,E211:E215)</f>
        <v>1283</v>
      </c>
      <c r="F216" s="106"/>
      <c r="G216" s="106"/>
      <c r="H216" s="63">
        <f>SUBTOTAL(9,H211:H215)</f>
        <v>1283</v>
      </c>
      <c r="I216" s="63">
        <f>SUBTOTAL(9,I211:I215)</f>
        <v>0</v>
      </c>
      <c r="J216" s="63">
        <f>SUBTOTAL(9,J211:J215)</f>
        <v>0</v>
      </c>
      <c r="K216" s="63">
        <f>SUBTOTAL(9,K211:K215)</f>
        <v>812</v>
      </c>
      <c r="L216" s="63">
        <f>SUBTOTAL(9,L211:L215)</f>
        <v>471</v>
      </c>
      <c r="M216" s="63"/>
      <c r="N216" s="63"/>
      <c r="O216" s="63"/>
      <c r="P216" s="63"/>
      <c r="Q216" s="63"/>
      <c r="R216" s="63">
        <f>SUBTOTAL(9,R211:R215)</f>
        <v>919975</v>
      </c>
      <c r="S216" s="63">
        <f>SUBTOTAL(9,S211:S215)</f>
        <v>70317</v>
      </c>
      <c r="T216" s="67"/>
    </row>
    <row r="217" spans="1:20" hidden="1" outlineLevel="4">
      <c r="A217" s="62">
        <v>46</v>
      </c>
      <c r="B217" s="63" t="s">
        <v>63</v>
      </c>
      <c r="C217" s="63" t="s">
        <v>5</v>
      </c>
      <c r="D217" s="63" t="s">
        <v>143</v>
      </c>
      <c r="E217" s="64">
        <v>90</v>
      </c>
      <c r="F217" s="65">
        <f t="shared" si="14"/>
        <v>1.2087062757201648E-2</v>
      </c>
      <c r="G217" s="65">
        <f t="shared" si="15"/>
        <v>7.0717592592592598E-4</v>
      </c>
      <c r="H217" s="63">
        <f t="shared" si="16"/>
        <v>0</v>
      </c>
      <c r="I217" s="63">
        <f t="shared" si="17"/>
        <v>90</v>
      </c>
      <c r="J217" s="63">
        <f t="shared" si="18"/>
        <v>0</v>
      </c>
      <c r="K217" s="63">
        <f t="shared" si="19"/>
        <v>90</v>
      </c>
      <c r="L217" s="63">
        <f t="shared" si="20"/>
        <v>0</v>
      </c>
      <c r="M217" s="63">
        <v>3</v>
      </c>
      <c r="N217" s="63">
        <v>19</v>
      </c>
      <c r="O217" s="63">
        <v>166</v>
      </c>
      <c r="P217" s="63">
        <v>7</v>
      </c>
      <c r="Q217" s="63" t="s">
        <v>65</v>
      </c>
      <c r="R217" s="63">
        <v>93989</v>
      </c>
      <c r="S217" s="63">
        <v>5499</v>
      </c>
      <c r="T217" s="67">
        <v>2</v>
      </c>
    </row>
    <row r="218" spans="1:20" hidden="1" outlineLevel="3" collapsed="1">
      <c r="A218" s="62"/>
      <c r="B218" s="63"/>
      <c r="C218" s="107" t="s">
        <v>145</v>
      </c>
      <c r="D218" s="108"/>
      <c r="E218" s="109">
        <f>SUBTOTAL(9,E217:E217)</f>
        <v>90</v>
      </c>
      <c r="F218" s="110"/>
      <c r="G218" s="110"/>
      <c r="H218" s="63">
        <f>SUBTOTAL(9,H217:H217)</f>
        <v>0</v>
      </c>
      <c r="I218" s="63">
        <f>SUBTOTAL(9,I217:I217)</f>
        <v>90</v>
      </c>
      <c r="J218" s="63">
        <f>SUBTOTAL(9,J217:J217)</f>
        <v>0</v>
      </c>
      <c r="K218" s="63">
        <f>SUBTOTAL(9,K217:K217)</f>
        <v>90</v>
      </c>
      <c r="L218" s="63">
        <f>SUBTOTAL(9,L217:L217)</f>
        <v>0</v>
      </c>
      <c r="M218" s="63"/>
      <c r="N218" s="63"/>
      <c r="O218" s="63"/>
      <c r="P218" s="63"/>
      <c r="Q218" s="63"/>
      <c r="R218" s="63">
        <f>SUBTOTAL(9,R217:R217)</f>
        <v>93989</v>
      </c>
      <c r="S218" s="63">
        <f>SUBTOTAL(9,S217:S217)</f>
        <v>5499</v>
      </c>
      <c r="T218" s="67"/>
    </row>
    <row r="219" spans="1:20" ht="15.6" outlineLevel="2" collapsed="1">
      <c r="A219" s="62"/>
      <c r="B219" s="111" t="s">
        <v>101</v>
      </c>
      <c r="C219" s="77"/>
      <c r="D219" s="77"/>
      <c r="E219" s="78">
        <f>SUBTOTAL(9,E211:E217)</f>
        <v>1373</v>
      </c>
      <c r="F219" s="79">
        <v>8.5532407407407415E-3</v>
      </c>
      <c r="G219" s="79">
        <v>6.3657407407407402E-4</v>
      </c>
      <c r="H219" s="63">
        <f>SUBTOTAL(9,H211:H217)</f>
        <v>1283</v>
      </c>
      <c r="I219" s="63">
        <f>SUBTOTAL(9,I211:I217)</f>
        <v>90</v>
      </c>
      <c r="J219" s="63">
        <f>SUBTOTAL(9,J211:J217)</f>
        <v>0</v>
      </c>
      <c r="K219" s="63">
        <f>SUBTOTAL(9,K211:K217)</f>
        <v>902</v>
      </c>
      <c r="L219" s="63">
        <f>SUBTOTAL(9,L211:L217)</f>
        <v>471</v>
      </c>
      <c r="M219" s="63"/>
      <c r="N219" s="63"/>
      <c r="O219" s="63"/>
      <c r="P219" s="63"/>
      <c r="Q219" s="63"/>
      <c r="R219" s="63">
        <f>SUBTOTAL(9,R211:R217)</f>
        <v>1013964</v>
      </c>
      <c r="S219" s="63">
        <f>SUBTOTAL(9,S211:S217)</f>
        <v>75816</v>
      </c>
      <c r="T219" s="67"/>
    </row>
    <row r="220" spans="1:20" hidden="1" outlineLevel="4">
      <c r="A220" s="62">
        <v>46</v>
      </c>
      <c r="B220" s="63" t="s">
        <v>66</v>
      </c>
      <c r="C220" s="63" t="s">
        <v>4</v>
      </c>
      <c r="D220" s="63" t="s">
        <v>16</v>
      </c>
      <c r="E220" s="64">
        <v>213</v>
      </c>
      <c r="F220" s="65">
        <f t="shared" si="14"/>
        <v>7.5722157016171101E-3</v>
      </c>
      <c r="G220" s="65">
        <f t="shared" si="15"/>
        <v>2.2220592070944186E-3</v>
      </c>
      <c r="H220" s="63">
        <f t="shared" si="16"/>
        <v>213</v>
      </c>
      <c r="I220" s="63">
        <f t="shared" si="17"/>
        <v>0</v>
      </c>
      <c r="J220" s="63">
        <f t="shared" si="18"/>
        <v>0</v>
      </c>
      <c r="K220" s="63">
        <f t="shared" si="19"/>
        <v>0</v>
      </c>
      <c r="L220" s="63">
        <f t="shared" si="20"/>
        <v>213</v>
      </c>
      <c r="M220" s="63">
        <v>1</v>
      </c>
      <c r="N220" s="63">
        <v>32</v>
      </c>
      <c r="O220" s="63">
        <v>17</v>
      </c>
      <c r="P220" s="63">
        <v>3</v>
      </c>
      <c r="Q220" s="63" t="s">
        <v>17</v>
      </c>
      <c r="R220" s="63">
        <v>139353</v>
      </c>
      <c r="S220" s="63">
        <v>40893</v>
      </c>
      <c r="T220" s="67">
        <v>2</v>
      </c>
    </row>
    <row r="221" spans="1:20" hidden="1" outlineLevel="4">
      <c r="A221" s="62">
        <v>46</v>
      </c>
      <c r="B221" s="63" t="s">
        <v>66</v>
      </c>
      <c r="C221" s="63" t="s">
        <v>4</v>
      </c>
      <c r="D221" s="63" t="s">
        <v>19</v>
      </c>
      <c r="E221" s="64">
        <v>39</v>
      </c>
      <c r="F221" s="65">
        <f t="shared" si="14"/>
        <v>1.1314102564102564E-2</v>
      </c>
      <c r="G221" s="65">
        <f t="shared" si="15"/>
        <v>1.527184235517569E-3</v>
      </c>
      <c r="H221" s="63">
        <f t="shared" si="16"/>
        <v>39</v>
      </c>
      <c r="I221" s="63">
        <f t="shared" si="17"/>
        <v>0</v>
      </c>
      <c r="J221" s="63">
        <f t="shared" si="18"/>
        <v>0</v>
      </c>
      <c r="K221" s="63">
        <f t="shared" si="19"/>
        <v>0</v>
      </c>
      <c r="L221" s="63">
        <f t="shared" si="20"/>
        <v>39</v>
      </c>
      <c r="M221" s="63">
        <v>1</v>
      </c>
      <c r="N221" s="63">
        <v>32</v>
      </c>
      <c r="O221" s="63">
        <v>18</v>
      </c>
      <c r="P221" s="63">
        <v>3</v>
      </c>
      <c r="Q221" s="63" t="s">
        <v>17</v>
      </c>
      <c r="R221" s="63">
        <v>38124</v>
      </c>
      <c r="S221" s="63">
        <v>5146</v>
      </c>
      <c r="T221" s="67">
        <v>2</v>
      </c>
    </row>
    <row r="222" spans="1:20" hidden="1" outlineLevel="4">
      <c r="A222" s="62">
        <v>46</v>
      </c>
      <c r="B222" s="63" t="s">
        <v>66</v>
      </c>
      <c r="C222" s="63" t="s">
        <v>4</v>
      </c>
      <c r="D222" s="63" t="s">
        <v>21</v>
      </c>
      <c r="E222" s="64">
        <v>12</v>
      </c>
      <c r="F222" s="65">
        <f t="shared" si="14"/>
        <v>1.0062692901234568E-2</v>
      </c>
      <c r="G222" s="65">
        <f t="shared" si="15"/>
        <v>5.6712962962962967E-4</v>
      </c>
      <c r="H222" s="63">
        <f t="shared" si="16"/>
        <v>12</v>
      </c>
      <c r="I222" s="63">
        <f t="shared" si="17"/>
        <v>0</v>
      </c>
      <c r="J222" s="63">
        <f t="shared" si="18"/>
        <v>0</v>
      </c>
      <c r="K222" s="63">
        <f t="shared" si="19"/>
        <v>0</v>
      </c>
      <c r="L222" s="63">
        <f t="shared" si="20"/>
        <v>12</v>
      </c>
      <c r="M222" s="63">
        <v>1</v>
      </c>
      <c r="N222" s="63">
        <v>32</v>
      </c>
      <c r="O222" s="63">
        <v>20</v>
      </c>
      <c r="P222" s="63">
        <v>3</v>
      </c>
      <c r="Q222" s="63" t="s">
        <v>17</v>
      </c>
      <c r="R222" s="63">
        <v>10433</v>
      </c>
      <c r="S222" s="63">
        <v>588</v>
      </c>
      <c r="T222" s="67">
        <v>2</v>
      </c>
    </row>
    <row r="223" spans="1:20" hidden="1" outlineLevel="4">
      <c r="A223" s="62">
        <v>46</v>
      </c>
      <c r="B223" s="63" t="s">
        <v>66</v>
      </c>
      <c r="C223" s="63" t="s">
        <v>4</v>
      </c>
      <c r="D223" s="63" t="s">
        <v>109</v>
      </c>
      <c r="E223" s="64">
        <v>384</v>
      </c>
      <c r="F223" s="65">
        <f t="shared" si="14"/>
        <v>1.1722517602237656E-2</v>
      </c>
      <c r="G223" s="65">
        <f t="shared" si="15"/>
        <v>5.9582368827160496E-4</v>
      </c>
      <c r="H223" s="63">
        <f t="shared" si="16"/>
        <v>384</v>
      </c>
      <c r="I223" s="63">
        <f t="shared" si="17"/>
        <v>0</v>
      </c>
      <c r="J223" s="63">
        <f t="shared" si="18"/>
        <v>0</v>
      </c>
      <c r="K223" s="63">
        <f t="shared" si="19"/>
        <v>384</v>
      </c>
      <c r="L223" s="63">
        <f t="shared" si="20"/>
        <v>0</v>
      </c>
      <c r="M223" s="63">
        <v>3</v>
      </c>
      <c r="N223" s="63">
        <v>32</v>
      </c>
      <c r="O223" s="63">
        <v>162</v>
      </c>
      <c r="P223" s="63">
        <v>3</v>
      </c>
      <c r="Q223" s="63" t="s">
        <v>17</v>
      </c>
      <c r="R223" s="63">
        <v>388925</v>
      </c>
      <c r="S223" s="63">
        <v>19768</v>
      </c>
      <c r="T223" s="67">
        <v>2</v>
      </c>
    </row>
    <row r="224" spans="1:20" hidden="1" outlineLevel="4">
      <c r="A224" s="92">
        <v>46</v>
      </c>
      <c r="B224" s="93" t="s">
        <v>66</v>
      </c>
      <c r="C224" s="93" t="s">
        <v>4</v>
      </c>
      <c r="D224" s="93" t="s">
        <v>107</v>
      </c>
      <c r="E224" s="94">
        <v>126</v>
      </c>
      <c r="F224" s="65">
        <f t="shared" si="14"/>
        <v>6.8494635508524401E-3</v>
      </c>
      <c r="G224" s="65">
        <f t="shared" si="15"/>
        <v>2.7557319223985888E-7</v>
      </c>
      <c r="H224" s="63">
        <f t="shared" si="16"/>
        <v>126</v>
      </c>
      <c r="I224" s="63">
        <f t="shared" si="17"/>
        <v>0</v>
      </c>
      <c r="J224" s="63">
        <f t="shared" si="18"/>
        <v>0</v>
      </c>
      <c r="K224" s="63">
        <f t="shared" si="19"/>
        <v>0</v>
      </c>
      <c r="L224" s="63">
        <f t="shared" si="20"/>
        <v>126</v>
      </c>
      <c r="M224" s="93">
        <v>8</v>
      </c>
      <c r="N224" s="93">
        <v>32</v>
      </c>
      <c r="O224" s="93">
        <v>217</v>
      </c>
      <c r="P224" s="93">
        <v>3</v>
      </c>
      <c r="Q224" s="93" t="s">
        <v>17</v>
      </c>
      <c r="R224" s="93">
        <v>74566</v>
      </c>
      <c r="S224" s="93">
        <v>3</v>
      </c>
      <c r="T224" s="95">
        <v>2</v>
      </c>
    </row>
    <row r="225" spans="1:20" hidden="1" outlineLevel="3" collapsed="1">
      <c r="A225" s="80"/>
      <c r="B225" s="80"/>
      <c r="C225" s="103" t="s">
        <v>144</v>
      </c>
      <c r="D225" s="104"/>
      <c r="E225" s="105">
        <f>SUBTOTAL(9,E220:E224)</f>
        <v>774</v>
      </c>
      <c r="F225" s="106"/>
      <c r="G225" s="106"/>
      <c r="H225" s="80">
        <f>SUBTOTAL(9,H220:H224)</f>
        <v>774</v>
      </c>
      <c r="I225" s="80">
        <f>SUBTOTAL(9,I220:I224)</f>
        <v>0</v>
      </c>
      <c r="J225" s="80">
        <f>SUBTOTAL(9,J220:J224)</f>
        <v>0</v>
      </c>
      <c r="K225" s="80">
        <f>SUBTOTAL(9,K220:K224)</f>
        <v>384</v>
      </c>
      <c r="L225" s="80">
        <f>SUBTOTAL(9,L220:L224)</f>
        <v>390</v>
      </c>
      <c r="M225" s="80"/>
      <c r="N225" s="80"/>
      <c r="O225" s="80"/>
      <c r="P225" s="80"/>
      <c r="Q225" s="80"/>
      <c r="R225" s="80">
        <f>SUBTOTAL(9,R220:R224)</f>
        <v>651401</v>
      </c>
      <c r="S225" s="80">
        <f>SUBTOTAL(9,S220:S224)</f>
        <v>66398</v>
      </c>
      <c r="T225" s="80"/>
    </row>
    <row r="226" spans="1:20" ht="15.6" outlineLevel="2" collapsed="1">
      <c r="A226" s="80"/>
      <c r="B226" s="111" t="s">
        <v>102</v>
      </c>
      <c r="C226" s="77"/>
      <c r="D226" s="77"/>
      <c r="E226" s="78">
        <f>SUBTOTAL(9,E220:E224)</f>
        <v>774</v>
      </c>
      <c r="F226" s="79">
        <v>9.7453703703703713E-3</v>
      </c>
      <c r="G226" s="79">
        <v>9.9537037037037042E-4</v>
      </c>
      <c r="H226" s="80">
        <f>SUBTOTAL(9,H220:H224)</f>
        <v>774</v>
      </c>
      <c r="I226" s="80">
        <f>SUBTOTAL(9,I220:I224)</f>
        <v>0</v>
      </c>
      <c r="J226" s="80">
        <f>SUBTOTAL(9,J220:J224)</f>
        <v>0</v>
      </c>
      <c r="K226" s="80">
        <f>SUBTOTAL(9,K220:K224)</f>
        <v>384</v>
      </c>
      <c r="L226" s="80">
        <f>SUBTOTAL(9,L220:L224)</f>
        <v>390</v>
      </c>
      <c r="M226" s="80"/>
      <c r="N226" s="80"/>
      <c r="O226" s="80"/>
      <c r="P226" s="80"/>
      <c r="Q226" s="80"/>
      <c r="R226" s="80">
        <f>SUBTOTAL(9,R220:R224)</f>
        <v>651401</v>
      </c>
      <c r="S226" s="80">
        <f>SUBTOTAL(9,S220:S224)</f>
        <v>66398</v>
      </c>
      <c r="T226" s="80"/>
    </row>
    <row r="227" spans="1:20" ht="18" outlineLevel="1" thickBot="1">
      <c r="A227" s="26" t="s">
        <v>106</v>
      </c>
      <c r="B227" s="116"/>
      <c r="C227" s="116"/>
      <c r="D227" s="116"/>
      <c r="E227" s="117">
        <f>SUBTOTAL(9,E128:E224)</f>
        <v>11439</v>
      </c>
      <c r="F227" s="118"/>
      <c r="G227" s="118"/>
      <c r="H227" s="80">
        <f>SUBTOTAL(9,H128:H224)</f>
        <v>8730</v>
      </c>
      <c r="I227" s="80">
        <f>SUBTOTAL(9,I128:I224)</f>
        <v>1446</v>
      </c>
      <c r="J227" s="80">
        <f>SUBTOTAL(9,J128:J224)</f>
        <v>1263</v>
      </c>
      <c r="K227" s="80">
        <f>SUBTOTAL(9,K128:K224)</f>
        <v>6882</v>
      </c>
      <c r="L227" s="80">
        <f>SUBTOTAL(9,L128:L224)</f>
        <v>4557</v>
      </c>
      <c r="M227" s="80"/>
      <c r="N227" s="80"/>
      <c r="O227" s="80"/>
      <c r="P227" s="80"/>
      <c r="Q227" s="80"/>
      <c r="R227" s="80">
        <f>SUBTOTAL(9,R128:R224)</f>
        <v>9192177</v>
      </c>
      <c r="S227" s="80">
        <f>SUBTOTAL(9,S128:S224)</f>
        <v>2443929</v>
      </c>
      <c r="T227" s="80"/>
    </row>
    <row r="228" spans="1:20" ht="20.399999999999999" thickBot="1">
      <c r="A228" s="27" t="s">
        <v>103</v>
      </c>
      <c r="B228" s="97"/>
      <c r="C228" s="97"/>
      <c r="D228" s="97"/>
      <c r="E228" s="98">
        <f>SUBTOTAL(9,E5:E224)</f>
        <v>24155</v>
      </c>
      <c r="F228" s="99">
        <v>9.8032407407407408E-3</v>
      </c>
      <c r="G228" s="119">
        <v>3.5995370370370369E-3</v>
      </c>
      <c r="H228" s="80">
        <f>SUBTOTAL(9,H5:H224)</f>
        <v>17870</v>
      </c>
      <c r="I228" s="80">
        <f>SUBTOTAL(9,I5:I224)</f>
        <v>1894</v>
      </c>
      <c r="J228" s="80">
        <f>SUBTOTAL(9,J5:J224)</f>
        <v>4391</v>
      </c>
      <c r="K228" s="80">
        <f>SUBTOTAL(9,K5:K224)</f>
        <v>13542</v>
      </c>
      <c r="L228" s="80">
        <f>SUBTOTAL(9,L5:L224)</f>
        <v>10613</v>
      </c>
      <c r="M228" s="80"/>
      <c r="N228" s="80"/>
      <c r="O228" s="80"/>
      <c r="P228" s="80"/>
      <c r="Q228" s="80"/>
      <c r="R228" s="80">
        <f>SUBTOTAL(9,R5:R224)</f>
        <v>20469902</v>
      </c>
      <c r="S228" s="80">
        <f>SUBTOTAL(9,S5:S224)</f>
        <v>7503733</v>
      </c>
      <c r="T228" s="80"/>
    </row>
    <row r="230" spans="1:20" ht="15" thickBot="1"/>
    <row r="231" spans="1:20" ht="18" thickBot="1">
      <c r="D231" s="37" t="s">
        <v>147</v>
      </c>
      <c r="E231" s="38" t="s">
        <v>148</v>
      </c>
      <c r="F231" s="38" t="s">
        <v>149</v>
      </c>
    </row>
    <row r="232" spans="1:20" ht="16.2" thickBot="1">
      <c r="D232" s="39" t="s">
        <v>4</v>
      </c>
      <c r="E232" s="40">
        <f>H228</f>
        <v>17870</v>
      </c>
      <c r="F232" s="41">
        <f>E232/E235</f>
        <v>0.73980542330780374</v>
      </c>
    </row>
    <row r="233" spans="1:20" ht="16.2" thickBot="1">
      <c r="D233" s="39" t="s">
        <v>5</v>
      </c>
      <c r="E233" s="40">
        <f>I228</f>
        <v>1894</v>
      </c>
      <c r="F233" s="41">
        <f>E233/E235</f>
        <v>7.841026702546057E-2</v>
      </c>
    </row>
    <row r="234" spans="1:20" ht="16.2" thickBot="1">
      <c r="D234" s="39" t="s">
        <v>6</v>
      </c>
      <c r="E234" s="40">
        <f>J228</f>
        <v>4391</v>
      </c>
      <c r="F234" s="41">
        <f>E234/E235</f>
        <v>0.18178430966673567</v>
      </c>
    </row>
    <row r="235" spans="1:20" ht="16.2" thickBot="1">
      <c r="D235" s="39" t="s">
        <v>150</v>
      </c>
      <c r="E235" s="40">
        <f>SUM(E232:E234)</f>
        <v>24155</v>
      </c>
      <c r="F235" s="41">
        <f>SUM(F232:F234)</f>
        <v>1</v>
      </c>
    </row>
    <row r="236" spans="1:20" ht="15" thickBot="1"/>
    <row r="237" spans="1:20" ht="18" thickBot="1">
      <c r="D237" s="37" t="s">
        <v>151</v>
      </c>
      <c r="E237" s="38" t="s">
        <v>148</v>
      </c>
      <c r="F237" s="38" t="s">
        <v>149</v>
      </c>
    </row>
    <row r="238" spans="1:20" ht="16.2" thickBot="1">
      <c r="D238" s="39" t="s">
        <v>152</v>
      </c>
      <c r="E238" s="40">
        <f>K228</f>
        <v>13542</v>
      </c>
      <c r="F238" s="41">
        <f>E238/E240</f>
        <v>0.56062926930242185</v>
      </c>
    </row>
    <row r="239" spans="1:20" ht="16.2" thickBot="1">
      <c r="D239" s="39" t="s">
        <v>153</v>
      </c>
      <c r="E239" s="40">
        <f>L228</f>
        <v>10613</v>
      </c>
      <c r="F239" s="41">
        <f>E239/E240</f>
        <v>0.43937073069757815</v>
      </c>
    </row>
    <row r="240" spans="1:20" ht="16.2" thickBot="1">
      <c r="D240" s="39" t="s">
        <v>150</v>
      </c>
      <c r="E240" s="40">
        <f>SUM(E238:E239)</f>
        <v>24155</v>
      </c>
      <c r="F240" s="41">
        <f>SUM(F238:F239)</f>
        <v>1</v>
      </c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&amp;CPágina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CF06F-FF4E-4EB7-A13D-26F48DDC503F}">
  <sheetPr>
    <pageSetUpPr fitToPage="1"/>
  </sheetPr>
  <dimension ref="A1:V171"/>
  <sheetViews>
    <sheetView zoomScaleNormal="100" workbookViewId="0">
      <selection activeCell="F156" sqref="F156:G156"/>
    </sheetView>
  </sheetViews>
  <sheetFormatPr baseColWidth="10" defaultRowHeight="14.4" outlineLevelRow="4"/>
  <cols>
    <col min="1" max="1" width="7.33203125" bestFit="1" customWidth="1"/>
    <col min="2" max="2" width="30.88671875" bestFit="1" customWidth="1"/>
    <col min="3" max="3" width="26" bestFit="1" customWidth="1"/>
    <col min="4" max="4" width="62.44140625" bestFit="1" customWidth="1"/>
    <col min="5" max="5" width="20.88671875" style="57" bestFit="1" customWidth="1"/>
    <col min="6" max="6" width="25" style="58" bestFit="1" customWidth="1"/>
    <col min="7" max="7" width="25.33203125" style="58" customWidth="1"/>
    <col min="8" max="8" width="24.88671875" style="13" hidden="1" customWidth="1"/>
    <col min="9" max="9" width="28.6640625" style="13" hidden="1" customWidth="1"/>
    <col min="10" max="10" width="22.33203125" style="13" hidden="1" customWidth="1"/>
    <col min="11" max="11" width="16.5546875" style="13" hidden="1" customWidth="1"/>
    <col min="12" max="12" width="15.88671875" style="13" hidden="1" customWidth="1"/>
    <col min="13" max="13" width="17.44140625" hidden="1" customWidth="1"/>
    <col min="14" max="14" width="12.33203125" hidden="1" customWidth="1"/>
    <col min="15" max="15" width="13.33203125" hidden="1" customWidth="1"/>
    <col min="16" max="16" width="8.6640625" hidden="1" customWidth="1"/>
    <col min="17" max="17" width="39.109375" hidden="1" customWidth="1"/>
    <col min="18" max="18" width="10.88671875" hidden="1" customWidth="1"/>
    <col min="19" max="19" width="10.5546875" hidden="1" customWidth="1"/>
    <col min="20" max="20" width="7.109375" hidden="1" customWidth="1"/>
    <col min="21" max="21" width="28.5546875" bestFit="1" customWidth="1"/>
    <col min="22" max="22" width="11.44140625" style="87"/>
  </cols>
  <sheetData>
    <row r="1" spans="1:20" ht="21">
      <c r="B1" s="8" t="s">
        <v>79</v>
      </c>
      <c r="G1" s="59" t="s">
        <v>154</v>
      </c>
    </row>
    <row r="2" spans="1:20" ht="21">
      <c r="B2" s="36" t="str">
        <f>IF(SUBTOTAL(103,A5:A159)=1,"1) DATOS GLOBALES",IF(SUBTOTAL(103,A5:A159)&lt;&gt;4,"NIVEL SERVICIO (CON SUBTOTALES POR ORGANISMO, OFICINA Y PROVINCIA)",IF(SUBTOTAL(103,B5:B159)=0,"2) POR PROVINCIA",IF(SUBTOTAL(103,C5:C159)=0,"3) POR OFICINA","4) POR ORGANISMO"))))</f>
        <v>3) POR OFICINA</v>
      </c>
    </row>
    <row r="4" spans="1:20">
      <c r="A4" s="18" t="s">
        <v>0</v>
      </c>
      <c r="B4" s="19" t="s">
        <v>1</v>
      </c>
      <c r="C4" s="19" t="s">
        <v>2</v>
      </c>
      <c r="D4" s="19" t="s">
        <v>3</v>
      </c>
      <c r="E4" s="20" t="s">
        <v>155</v>
      </c>
      <c r="F4" s="60" t="s">
        <v>156</v>
      </c>
      <c r="G4" s="60" t="s">
        <v>157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" t="s">
        <v>9</v>
      </c>
      <c r="N4" s="1" t="s">
        <v>10</v>
      </c>
      <c r="O4" s="1" t="s">
        <v>158</v>
      </c>
      <c r="P4" s="1" t="s">
        <v>12</v>
      </c>
      <c r="Q4" s="1" t="s">
        <v>13</v>
      </c>
      <c r="R4" s="1" t="s">
        <v>159</v>
      </c>
      <c r="S4" s="1" t="s">
        <v>160</v>
      </c>
      <c r="T4" s="61" t="s">
        <v>161</v>
      </c>
    </row>
    <row r="5" spans="1:20" hidden="1" outlineLevel="4">
      <c r="A5" s="62">
        <v>3</v>
      </c>
      <c r="B5" s="63" t="s">
        <v>15</v>
      </c>
      <c r="C5" s="63" t="s">
        <v>4</v>
      </c>
      <c r="D5" s="63" t="s">
        <v>108</v>
      </c>
      <c r="E5" s="64">
        <v>462</v>
      </c>
      <c r="F5" s="65">
        <f>R5/E5/86400</f>
        <v>9.7946729196729202E-3</v>
      </c>
      <c r="G5" s="65">
        <f>S5/E5/86400</f>
        <v>2.5756824194324195E-3</v>
      </c>
      <c r="H5" s="66">
        <f>IF(C5="ATENCIÓN CIUDADANÍA",E5,0)</f>
        <v>462</v>
      </c>
      <c r="I5" s="66">
        <f>IF(C5="OTROS TEMAS GENERALITAT",E5,0)</f>
        <v>0</v>
      </c>
      <c r="J5" s="66">
        <f>IF(C5="TEMAS MUNICIPALES",E5,0)</f>
        <v>0</v>
      </c>
      <c r="K5" s="66">
        <f>IF(M5=3,E5,0)</f>
        <v>462</v>
      </c>
      <c r="L5" s="66">
        <f>IF(M5&lt;&gt;3,E5,0)</f>
        <v>0</v>
      </c>
      <c r="M5" s="63">
        <v>3</v>
      </c>
      <c r="N5" s="63">
        <v>13</v>
      </c>
      <c r="O5" s="63">
        <v>58</v>
      </c>
      <c r="P5" s="63">
        <v>3</v>
      </c>
      <c r="Q5" s="63" t="s">
        <v>17</v>
      </c>
      <c r="R5" s="63">
        <v>390972</v>
      </c>
      <c r="S5" s="63">
        <v>102813</v>
      </c>
      <c r="T5" s="67">
        <v>1</v>
      </c>
    </row>
    <row r="6" spans="1:20" hidden="1" outlineLevel="4">
      <c r="A6" s="62">
        <v>3</v>
      </c>
      <c r="B6" s="63" t="s">
        <v>15</v>
      </c>
      <c r="C6" s="63" t="s">
        <v>4</v>
      </c>
      <c r="D6" s="63" t="s">
        <v>109</v>
      </c>
      <c r="E6" s="64">
        <v>371</v>
      </c>
      <c r="F6" s="65">
        <f t="shared" ref="F6:F112" si="0">R6/E6/86400</f>
        <v>8.5781671159029654E-3</v>
      </c>
      <c r="G6" s="65">
        <f t="shared" ref="G6:G112" si="1">S6/E6/86400</f>
        <v>2.8010507137865631E-3</v>
      </c>
      <c r="H6" s="66">
        <f t="shared" ref="H6:H112" si="2">IF(C6="ATENCIÓN CIUDADANÍA",E6,0)</f>
        <v>371</v>
      </c>
      <c r="I6" s="66">
        <f t="shared" ref="I6:I112" si="3">IF(C6="OTROS TEMAS GENERALITAT",E6,0)</f>
        <v>0</v>
      </c>
      <c r="J6" s="66">
        <f t="shared" ref="J6:J112" si="4">IF(C6="TEMAS MUNICIPALES",E6,0)</f>
        <v>0</v>
      </c>
      <c r="K6" s="66">
        <f t="shared" ref="K6:K112" si="5">IF(M6=3,E6,0)</f>
        <v>371</v>
      </c>
      <c r="L6" s="66">
        <f t="shared" ref="L6:L112" si="6">IF(M6&lt;&gt;3,E6,0)</f>
        <v>0</v>
      </c>
      <c r="M6" s="63">
        <v>3</v>
      </c>
      <c r="N6" s="63">
        <v>13</v>
      </c>
      <c r="O6" s="63">
        <v>162</v>
      </c>
      <c r="P6" s="63">
        <v>3</v>
      </c>
      <c r="Q6" s="63" t="s">
        <v>17</v>
      </c>
      <c r="R6" s="63">
        <v>274968</v>
      </c>
      <c r="S6" s="63">
        <v>89786</v>
      </c>
      <c r="T6" s="67">
        <v>1</v>
      </c>
    </row>
    <row r="7" spans="1:20" hidden="1" outlineLevel="4">
      <c r="A7" s="62">
        <v>3</v>
      </c>
      <c r="B7" s="63" t="s">
        <v>15</v>
      </c>
      <c r="C7" s="63" t="s">
        <v>4</v>
      </c>
      <c r="D7" s="63" t="s">
        <v>162</v>
      </c>
      <c r="E7" s="64">
        <v>10</v>
      </c>
      <c r="F7" s="65">
        <f t="shared" si="0"/>
        <v>8.8414351851851848E-3</v>
      </c>
      <c r="G7" s="65">
        <f t="shared" si="1"/>
        <v>2.9050925925925928E-3</v>
      </c>
      <c r="H7" s="66">
        <f t="shared" si="2"/>
        <v>10</v>
      </c>
      <c r="I7" s="66">
        <f t="shared" si="3"/>
        <v>0</v>
      </c>
      <c r="J7" s="66">
        <f t="shared" si="4"/>
        <v>0</v>
      </c>
      <c r="K7" s="66">
        <f t="shared" si="5"/>
        <v>10</v>
      </c>
      <c r="L7" s="66">
        <f t="shared" si="6"/>
        <v>0</v>
      </c>
      <c r="M7" s="63">
        <v>3</v>
      </c>
      <c r="N7" s="63">
        <v>13</v>
      </c>
      <c r="O7" s="63">
        <v>207</v>
      </c>
      <c r="P7" s="63">
        <v>3</v>
      </c>
      <c r="Q7" s="63" t="s">
        <v>17</v>
      </c>
      <c r="R7" s="63">
        <v>7639</v>
      </c>
      <c r="S7" s="63">
        <v>2510</v>
      </c>
      <c r="T7" s="67">
        <v>1</v>
      </c>
    </row>
    <row r="8" spans="1:20" hidden="1" outlineLevel="4">
      <c r="A8" s="62">
        <v>3</v>
      </c>
      <c r="B8" s="63" t="s">
        <v>15</v>
      </c>
      <c r="C8" s="63" t="s">
        <v>4</v>
      </c>
      <c r="D8" s="63" t="s">
        <v>107</v>
      </c>
      <c r="E8" s="64">
        <v>513</v>
      </c>
      <c r="F8" s="65">
        <f t="shared" si="0"/>
        <v>9.0850841094505808E-3</v>
      </c>
      <c r="G8" s="65">
        <f t="shared" si="1"/>
        <v>2.0305393112410655E-7</v>
      </c>
      <c r="H8" s="66">
        <f t="shared" si="2"/>
        <v>513</v>
      </c>
      <c r="I8" s="66">
        <f t="shared" si="3"/>
        <v>0</v>
      </c>
      <c r="J8" s="66">
        <f t="shared" si="4"/>
        <v>0</v>
      </c>
      <c r="K8" s="66">
        <f t="shared" si="5"/>
        <v>0</v>
      </c>
      <c r="L8" s="66">
        <f t="shared" si="6"/>
        <v>513</v>
      </c>
      <c r="M8" s="63">
        <v>8</v>
      </c>
      <c r="N8" s="63">
        <v>13</v>
      </c>
      <c r="O8" s="63">
        <v>217</v>
      </c>
      <c r="P8" s="63">
        <v>3</v>
      </c>
      <c r="Q8" s="63" t="s">
        <v>17</v>
      </c>
      <c r="R8" s="63">
        <v>402680</v>
      </c>
      <c r="S8" s="63">
        <v>9</v>
      </c>
      <c r="T8" s="67">
        <v>1</v>
      </c>
    </row>
    <row r="9" spans="1:20" hidden="1" outlineLevel="3" collapsed="1">
      <c r="A9" s="62"/>
      <c r="B9" s="63"/>
      <c r="C9" s="68" t="s">
        <v>144</v>
      </c>
      <c r="D9" s="69"/>
      <c r="E9" s="70">
        <f>SUBTOTAL(9,E5:E8)</f>
        <v>1356</v>
      </c>
      <c r="F9" s="71"/>
      <c r="G9" s="71"/>
      <c r="H9" s="66">
        <f>SUBTOTAL(9,H5:H8)</f>
        <v>1356</v>
      </c>
      <c r="I9" s="66">
        <f>SUBTOTAL(9,I5:I8)</f>
        <v>0</v>
      </c>
      <c r="J9" s="66">
        <f>SUBTOTAL(9,J5:J8)</f>
        <v>0</v>
      </c>
      <c r="K9" s="66">
        <f>SUBTOTAL(9,K5:K8)</f>
        <v>843</v>
      </c>
      <c r="L9" s="66">
        <f>SUBTOTAL(9,L5:L8)</f>
        <v>513</v>
      </c>
      <c r="M9" s="63"/>
      <c r="N9" s="63"/>
      <c r="O9" s="63"/>
      <c r="P9" s="63"/>
      <c r="Q9" s="63"/>
      <c r="R9" s="63">
        <f>SUBTOTAL(9,R5:R8)</f>
        <v>1076259</v>
      </c>
      <c r="S9" s="63">
        <f>SUBTOTAL(9,S5:S8)</f>
        <v>195118</v>
      </c>
      <c r="T9" s="67"/>
    </row>
    <row r="10" spans="1:20" hidden="1" outlineLevel="4">
      <c r="A10" s="62">
        <v>3</v>
      </c>
      <c r="B10" s="63" t="s">
        <v>15</v>
      </c>
      <c r="C10" s="63" t="s">
        <v>5</v>
      </c>
      <c r="D10" s="63" t="s">
        <v>112</v>
      </c>
      <c r="E10" s="64">
        <v>10</v>
      </c>
      <c r="F10" s="65">
        <f t="shared" si="0"/>
        <v>1.0704861111111111E-2</v>
      </c>
      <c r="G10" s="65">
        <f t="shared" si="1"/>
        <v>5.2465277777777779E-3</v>
      </c>
      <c r="H10" s="66">
        <f t="shared" si="2"/>
        <v>0</v>
      </c>
      <c r="I10" s="66">
        <f t="shared" si="3"/>
        <v>10</v>
      </c>
      <c r="J10" s="66">
        <f t="shared" si="4"/>
        <v>0</v>
      </c>
      <c r="K10" s="66">
        <f t="shared" si="5"/>
        <v>10</v>
      </c>
      <c r="L10" s="66">
        <f t="shared" si="6"/>
        <v>0</v>
      </c>
      <c r="M10" s="63">
        <v>3</v>
      </c>
      <c r="N10" s="63">
        <v>13</v>
      </c>
      <c r="O10" s="63">
        <v>198</v>
      </c>
      <c r="P10" s="63">
        <v>14</v>
      </c>
      <c r="Q10" s="63" t="s">
        <v>23</v>
      </c>
      <c r="R10" s="63">
        <v>9249</v>
      </c>
      <c r="S10" s="63">
        <v>4533</v>
      </c>
      <c r="T10" s="67">
        <v>1</v>
      </c>
    </row>
    <row r="11" spans="1:20" hidden="1" outlineLevel="3" collapsed="1">
      <c r="A11" s="62"/>
      <c r="B11" s="63"/>
      <c r="C11" s="72" t="s">
        <v>145</v>
      </c>
      <c r="D11" s="73"/>
      <c r="E11" s="74">
        <f>SUBTOTAL(9,E10:E10)</f>
        <v>10</v>
      </c>
      <c r="F11" s="75"/>
      <c r="G11" s="75"/>
      <c r="H11" s="66">
        <f>SUBTOTAL(9,H10:H10)</f>
        <v>0</v>
      </c>
      <c r="I11" s="66">
        <f>SUBTOTAL(9,I10:I10)</f>
        <v>10</v>
      </c>
      <c r="J11" s="66">
        <f>SUBTOTAL(9,J10:J10)</f>
        <v>0</v>
      </c>
      <c r="K11" s="66">
        <f>SUBTOTAL(9,K10:K10)</f>
        <v>10</v>
      </c>
      <c r="L11" s="66">
        <f>SUBTOTAL(9,L10:L10)</f>
        <v>0</v>
      </c>
      <c r="M11" s="63"/>
      <c r="N11" s="63"/>
      <c r="O11" s="63"/>
      <c r="P11" s="63"/>
      <c r="Q11" s="63"/>
      <c r="R11" s="63">
        <f>SUBTOTAL(9,R10:R10)</f>
        <v>9249</v>
      </c>
      <c r="S11" s="63">
        <f>SUBTOTAL(9,S10:S10)</f>
        <v>4533</v>
      </c>
      <c r="T11" s="67"/>
    </row>
    <row r="12" spans="1:20" ht="15.6" outlineLevel="2" collapsed="1">
      <c r="A12" s="62"/>
      <c r="B12" s="76" t="s">
        <v>81</v>
      </c>
      <c r="C12" s="77"/>
      <c r="D12" s="77"/>
      <c r="E12" s="78">
        <f>SUBTOTAL(9,E5:E10)</f>
        <v>1366</v>
      </c>
      <c r="F12" s="79">
        <v>9.197474377745242E-3</v>
      </c>
      <c r="G12" s="79">
        <v>1.6916365029011442E-3</v>
      </c>
      <c r="H12" s="66">
        <f>SUBTOTAL(9,H5:H10)</f>
        <v>1356</v>
      </c>
      <c r="I12" s="66">
        <f>SUBTOTAL(9,I5:I10)</f>
        <v>10</v>
      </c>
      <c r="J12" s="66">
        <f>SUBTOTAL(9,J5:J10)</f>
        <v>0</v>
      </c>
      <c r="K12" s="66">
        <f>SUBTOTAL(9,K5:K10)</f>
        <v>853</v>
      </c>
      <c r="L12" s="66">
        <f>SUBTOTAL(9,L5:L10)</f>
        <v>513</v>
      </c>
      <c r="M12" s="63"/>
      <c r="N12" s="63"/>
      <c r="O12" s="63"/>
      <c r="P12" s="63"/>
      <c r="Q12" s="63"/>
      <c r="R12" s="63">
        <f>SUBTOTAL(9,R5:R10)</f>
        <v>1085508</v>
      </c>
      <c r="S12" s="63">
        <f>SUBTOTAL(9,S5:S10)</f>
        <v>199651</v>
      </c>
      <c r="T12" s="67"/>
    </row>
    <row r="13" spans="1:20" hidden="1" outlineLevel="4">
      <c r="A13" s="62">
        <v>3</v>
      </c>
      <c r="B13" s="80" t="s">
        <v>24</v>
      </c>
      <c r="C13" s="80" t="s">
        <v>4</v>
      </c>
      <c r="D13" s="80" t="s">
        <v>109</v>
      </c>
      <c r="E13" s="81">
        <v>531</v>
      </c>
      <c r="F13" s="82">
        <f t="shared" si="0"/>
        <v>7.4308171165515802E-3</v>
      </c>
      <c r="G13" s="82">
        <f t="shared" si="1"/>
        <v>1.5649848294622306E-3</v>
      </c>
      <c r="H13" s="66">
        <f t="shared" si="2"/>
        <v>531</v>
      </c>
      <c r="I13" s="66">
        <f t="shared" si="3"/>
        <v>0</v>
      </c>
      <c r="J13" s="66">
        <f t="shared" si="4"/>
        <v>0</v>
      </c>
      <c r="K13" s="66">
        <f t="shared" si="5"/>
        <v>531</v>
      </c>
      <c r="L13" s="66">
        <f t="shared" si="6"/>
        <v>0</v>
      </c>
      <c r="M13" s="63">
        <v>3</v>
      </c>
      <c r="N13" s="63">
        <v>30</v>
      </c>
      <c r="O13" s="63">
        <v>162</v>
      </c>
      <c r="P13" s="63">
        <v>3</v>
      </c>
      <c r="Q13" s="63" t="s">
        <v>17</v>
      </c>
      <c r="R13" s="63">
        <v>340914</v>
      </c>
      <c r="S13" s="63">
        <v>71799</v>
      </c>
      <c r="T13" s="67">
        <v>1</v>
      </c>
    </row>
    <row r="14" spans="1:20" hidden="1" outlineLevel="4">
      <c r="A14" s="62">
        <v>3</v>
      </c>
      <c r="B14" s="63" t="s">
        <v>24</v>
      </c>
      <c r="C14" s="63" t="s">
        <v>4</v>
      </c>
      <c r="D14" s="63" t="s">
        <v>107</v>
      </c>
      <c r="E14" s="64">
        <v>19</v>
      </c>
      <c r="F14" s="65">
        <f t="shared" si="0"/>
        <v>8.2986111111111108E-3</v>
      </c>
      <c r="G14" s="65">
        <f t="shared" si="1"/>
        <v>0</v>
      </c>
      <c r="H14" s="66">
        <f t="shared" si="2"/>
        <v>19</v>
      </c>
      <c r="I14" s="66">
        <f t="shared" si="3"/>
        <v>0</v>
      </c>
      <c r="J14" s="66">
        <f t="shared" si="4"/>
        <v>0</v>
      </c>
      <c r="K14" s="66">
        <f t="shared" si="5"/>
        <v>0</v>
      </c>
      <c r="L14" s="66">
        <f t="shared" si="6"/>
        <v>19</v>
      </c>
      <c r="M14" s="63">
        <v>8</v>
      </c>
      <c r="N14" s="63">
        <v>30</v>
      </c>
      <c r="O14" s="63">
        <v>217</v>
      </c>
      <c r="P14" s="63">
        <v>3</v>
      </c>
      <c r="Q14" s="63" t="s">
        <v>17</v>
      </c>
      <c r="R14" s="63">
        <v>13623</v>
      </c>
      <c r="S14" s="63">
        <v>0</v>
      </c>
      <c r="T14" s="67">
        <v>1</v>
      </c>
    </row>
    <row r="15" spans="1:20" hidden="1" outlineLevel="3" collapsed="1">
      <c r="A15" s="62"/>
      <c r="B15" s="63"/>
      <c r="C15" s="68" t="s">
        <v>144</v>
      </c>
      <c r="D15" s="69"/>
      <c r="E15" s="70">
        <f>SUBTOTAL(9,E13:E14)</f>
        <v>550</v>
      </c>
      <c r="F15" s="71"/>
      <c r="G15" s="71"/>
      <c r="H15" s="66">
        <f>SUBTOTAL(9,H13:H14)</f>
        <v>550</v>
      </c>
      <c r="I15" s="66">
        <f>SUBTOTAL(9,I13:I14)</f>
        <v>0</v>
      </c>
      <c r="J15" s="66">
        <f>SUBTOTAL(9,J13:J14)</f>
        <v>0</v>
      </c>
      <c r="K15" s="66">
        <f>SUBTOTAL(9,K13:K14)</f>
        <v>531</v>
      </c>
      <c r="L15" s="66">
        <f>SUBTOTAL(9,L13:L14)</f>
        <v>19</v>
      </c>
      <c r="M15" s="63"/>
      <c r="N15" s="63"/>
      <c r="O15" s="63"/>
      <c r="P15" s="63"/>
      <c r="Q15" s="63"/>
      <c r="R15" s="63">
        <f>SUBTOTAL(9,R13:R14)</f>
        <v>354537</v>
      </c>
      <c r="S15" s="63">
        <f>SUBTOTAL(9,S13:S14)</f>
        <v>71799</v>
      </c>
      <c r="T15" s="67"/>
    </row>
    <row r="16" spans="1:20" hidden="1" outlineLevel="4">
      <c r="A16" s="62">
        <v>3</v>
      </c>
      <c r="B16" s="63" t="s">
        <v>24</v>
      </c>
      <c r="C16" s="63" t="s">
        <v>6</v>
      </c>
      <c r="D16" s="63" t="s">
        <v>113</v>
      </c>
      <c r="E16" s="64">
        <v>312</v>
      </c>
      <c r="F16" s="65">
        <f t="shared" si="0"/>
        <v>1.2019824311490979E-2</v>
      </c>
      <c r="G16" s="65">
        <f t="shared" si="1"/>
        <v>2.9144779795821463E-3</v>
      </c>
      <c r="H16" s="66">
        <f t="shared" si="2"/>
        <v>0</v>
      </c>
      <c r="I16" s="66">
        <f t="shared" si="3"/>
        <v>0</v>
      </c>
      <c r="J16" s="66">
        <f t="shared" si="4"/>
        <v>312</v>
      </c>
      <c r="K16" s="66">
        <f t="shared" si="5"/>
        <v>312</v>
      </c>
      <c r="L16" s="66">
        <f t="shared" si="6"/>
        <v>0</v>
      </c>
      <c r="M16" s="63">
        <v>3</v>
      </c>
      <c r="N16" s="63">
        <v>30</v>
      </c>
      <c r="O16" s="63">
        <v>202</v>
      </c>
      <c r="P16" s="63">
        <v>5</v>
      </c>
      <c r="Q16" s="63" t="s">
        <v>6</v>
      </c>
      <c r="R16" s="63">
        <v>324016</v>
      </c>
      <c r="S16" s="63">
        <v>78565</v>
      </c>
      <c r="T16" s="67">
        <v>1</v>
      </c>
    </row>
    <row r="17" spans="1:21" hidden="1" outlineLevel="3" collapsed="1">
      <c r="A17" s="62"/>
      <c r="B17" s="63"/>
      <c r="C17" s="83" t="s">
        <v>146</v>
      </c>
      <c r="D17" s="84"/>
      <c r="E17" s="85">
        <f>SUBTOTAL(9,E16:E16)</f>
        <v>312</v>
      </c>
      <c r="F17" s="86"/>
      <c r="G17" s="86"/>
      <c r="H17" s="66">
        <f>SUBTOTAL(9,H16:H16)</f>
        <v>0</v>
      </c>
      <c r="I17" s="66">
        <f>SUBTOTAL(9,I16:I16)</f>
        <v>0</v>
      </c>
      <c r="J17" s="66">
        <f>SUBTOTAL(9,J16:J16)</f>
        <v>312</v>
      </c>
      <c r="K17" s="66">
        <f>SUBTOTAL(9,K16:K16)</f>
        <v>312</v>
      </c>
      <c r="L17" s="66">
        <f>SUBTOTAL(9,L16:L16)</f>
        <v>0</v>
      </c>
      <c r="M17" s="63"/>
      <c r="N17" s="63"/>
      <c r="O17" s="63"/>
      <c r="P17" s="63"/>
      <c r="Q17" s="63"/>
      <c r="R17" s="63">
        <f>SUBTOTAL(9,R16:R16)</f>
        <v>324016</v>
      </c>
      <c r="S17" s="63">
        <f>SUBTOTAL(9,S16:S16)</f>
        <v>78565</v>
      </c>
      <c r="T17" s="67"/>
    </row>
    <row r="18" spans="1:21" ht="15.6" outlineLevel="2" collapsed="1">
      <c r="A18" s="62"/>
      <c r="B18" s="76" t="s">
        <v>82</v>
      </c>
      <c r="C18" s="77"/>
      <c r="D18" s="77"/>
      <c r="E18" s="78">
        <f>SUBTOTAL(9,E13:E16)</f>
        <v>862</v>
      </c>
      <c r="F18" s="79">
        <v>9.1109311893099593E-3</v>
      </c>
      <c r="G18" s="79">
        <v>2.0189374409211999E-3</v>
      </c>
      <c r="H18" s="66">
        <f>SUBTOTAL(9,H13:H16)</f>
        <v>550</v>
      </c>
      <c r="I18" s="66">
        <f>SUBTOTAL(9,I13:I16)</f>
        <v>0</v>
      </c>
      <c r="J18" s="66">
        <f>SUBTOTAL(9,J13:J16)</f>
        <v>312</v>
      </c>
      <c r="K18" s="66">
        <f>SUBTOTAL(9,K13:K16)</f>
        <v>843</v>
      </c>
      <c r="L18" s="66">
        <f>SUBTOTAL(9,L13:L16)</f>
        <v>19</v>
      </c>
      <c r="M18" s="63"/>
      <c r="N18" s="63"/>
      <c r="O18" s="63"/>
      <c r="P18" s="63"/>
      <c r="Q18" s="63"/>
      <c r="R18" s="63">
        <f>SUBTOTAL(9,R13:R16)</f>
        <v>678553</v>
      </c>
      <c r="S18" s="63">
        <f>SUBTOTAL(9,S13:S16)</f>
        <v>150364</v>
      </c>
      <c r="T18" s="67"/>
    </row>
    <row r="19" spans="1:21" hidden="1" outlineLevel="4">
      <c r="A19" s="62">
        <v>3</v>
      </c>
      <c r="B19" s="63" t="s">
        <v>25</v>
      </c>
      <c r="C19" s="63" t="s">
        <v>4</v>
      </c>
      <c r="D19" s="63" t="s">
        <v>109</v>
      </c>
      <c r="E19" s="64">
        <v>278</v>
      </c>
      <c r="F19" s="65">
        <f t="shared" si="0"/>
        <v>6.0769301225686127E-3</v>
      </c>
      <c r="G19" s="65">
        <f t="shared" si="1"/>
        <v>2.1391636690647484E-3</v>
      </c>
      <c r="H19" s="66">
        <f t="shared" si="2"/>
        <v>278</v>
      </c>
      <c r="I19" s="66">
        <f t="shared" si="3"/>
        <v>0</v>
      </c>
      <c r="J19" s="66">
        <f t="shared" si="4"/>
        <v>0</v>
      </c>
      <c r="K19" s="66">
        <f t="shared" si="5"/>
        <v>278</v>
      </c>
      <c r="L19" s="66">
        <f t="shared" si="6"/>
        <v>0</v>
      </c>
      <c r="M19" s="63">
        <v>3</v>
      </c>
      <c r="N19" s="63">
        <v>27</v>
      </c>
      <c r="O19" s="63">
        <v>162</v>
      </c>
      <c r="P19" s="63">
        <v>3</v>
      </c>
      <c r="Q19" s="63" t="s">
        <v>17</v>
      </c>
      <c r="R19" s="63">
        <v>145963</v>
      </c>
      <c r="S19" s="63">
        <v>51381</v>
      </c>
      <c r="T19" s="67">
        <v>1</v>
      </c>
    </row>
    <row r="20" spans="1:21" hidden="1" outlineLevel="4">
      <c r="A20" s="62">
        <v>3</v>
      </c>
      <c r="B20" s="63" t="s">
        <v>25</v>
      </c>
      <c r="C20" s="63" t="s">
        <v>4</v>
      </c>
      <c r="D20" s="63" t="s">
        <v>107</v>
      </c>
      <c r="E20" s="64">
        <v>42</v>
      </c>
      <c r="F20" s="65">
        <f t="shared" si="0"/>
        <v>1.3834600970017636E-2</v>
      </c>
      <c r="G20" s="65">
        <f t="shared" si="1"/>
        <v>5.5114638447971777E-7</v>
      </c>
      <c r="H20" s="66">
        <f t="shared" si="2"/>
        <v>42</v>
      </c>
      <c r="I20" s="66">
        <f t="shared" si="3"/>
        <v>0</v>
      </c>
      <c r="J20" s="66">
        <f t="shared" si="4"/>
        <v>0</v>
      </c>
      <c r="K20" s="66">
        <f t="shared" si="5"/>
        <v>0</v>
      </c>
      <c r="L20" s="66">
        <f t="shared" si="6"/>
        <v>42</v>
      </c>
      <c r="M20" s="63">
        <v>8</v>
      </c>
      <c r="N20" s="63">
        <v>27</v>
      </c>
      <c r="O20" s="63">
        <v>217</v>
      </c>
      <c r="P20" s="63">
        <v>3</v>
      </c>
      <c r="Q20" s="63" t="s">
        <v>17</v>
      </c>
      <c r="R20" s="63">
        <v>50203</v>
      </c>
      <c r="S20" s="63">
        <v>2</v>
      </c>
      <c r="T20" s="67">
        <v>1</v>
      </c>
    </row>
    <row r="21" spans="1:21" hidden="1" outlineLevel="3" collapsed="1">
      <c r="A21" s="62"/>
      <c r="B21" s="63"/>
      <c r="C21" s="68" t="s">
        <v>144</v>
      </c>
      <c r="D21" s="69"/>
      <c r="E21" s="70">
        <f>SUBTOTAL(9,E19:E20)</f>
        <v>320</v>
      </c>
      <c r="F21" s="71"/>
      <c r="G21" s="71"/>
      <c r="H21" s="66">
        <f>SUBTOTAL(9,H19:H20)</f>
        <v>320</v>
      </c>
      <c r="I21" s="66">
        <f>SUBTOTAL(9,I19:I20)</f>
        <v>0</v>
      </c>
      <c r="J21" s="66">
        <f>SUBTOTAL(9,J19:J20)</f>
        <v>0</v>
      </c>
      <c r="K21" s="66">
        <f>SUBTOTAL(9,K19:K20)</f>
        <v>278</v>
      </c>
      <c r="L21" s="66">
        <f>SUBTOTAL(9,L19:L20)</f>
        <v>42</v>
      </c>
      <c r="M21" s="63"/>
      <c r="N21" s="63"/>
      <c r="O21" s="63"/>
      <c r="P21" s="63"/>
      <c r="Q21" s="63"/>
      <c r="R21" s="63">
        <f>SUBTOTAL(9,R19:R20)</f>
        <v>196166</v>
      </c>
      <c r="S21" s="63">
        <f>SUBTOTAL(9,S19:S20)</f>
        <v>51383</v>
      </c>
      <c r="T21" s="67"/>
    </row>
    <row r="22" spans="1:21" hidden="1" outlineLevel="4">
      <c r="A22" s="62">
        <v>3</v>
      </c>
      <c r="B22" s="63" t="s">
        <v>25</v>
      </c>
      <c r="C22" s="63" t="s">
        <v>6</v>
      </c>
      <c r="D22" s="63" t="s">
        <v>114</v>
      </c>
      <c r="E22" s="64">
        <v>93</v>
      </c>
      <c r="F22" s="65">
        <f t="shared" si="0"/>
        <v>3.9545375348466742E-2</v>
      </c>
      <c r="G22" s="65">
        <f t="shared" si="1"/>
        <v>3.6153673835125445E-2</v>
      </c>
      <c r="H22" s="66">
        <f t="shared" si="2"/>
        <v>0</v>
      </c>
      <c r="I22" s="66">
        <f t="shared" si="3"/>
        <v>0</v>
      </c>
      <c r="J22" s="66">
        <f t="shared" si="4"/>
        <v>93</v>
      </c>
      <c r="K22" s="66">
        <f t="shared" si="5"/>
        <v>93</v>
      </c>
      <c r="L22" s="66">
        <f t="shared" si="6"/>
        <v>0</v>
      </c>
      <c r="M22" s="63">
        <v>3</v>
      </c>
      <c r="N22" s="63">
        <v>27</v>
      </c>
      <c r="O22" s="63">
        <v>169</v>
      </c>
      <c r="P22" s="63">
        <v>5</v>
      </c>
      <c r="Q22" s="63" t="s">
        <v>6</v>
      </c>
      <c r="R22" s="63">
        <v>317755</v>
      </c>
      <c r="S22" s="63">
        <v>290502</v>
      </c>
      <c r="T22" s="67">
        <v>1</v>
      </c>
    </row>
    <row r="23" spans="1:21" hidden="1" outlineLevel="3" collapsed="1">
      <c r="A23" s="62"/>
      <c r="B23" s="63"/>
      <c r="C23" s="83" t="s">
        <v>146</v>
      </c>
      <c r="D23" s="84"/>
      <c r="E23" s="85">
        <f>SUBTOTAL(9,E22:E22)</f>
        <v>93</v>
      </c>
      <c r="F23" s="86"/>
      <c r="G23" s="86"/>
      <c r="H23" s="66">
        <f>SUBTOTAL(9,H22:H22)</f>
        <v>0</v>
      </c>
      <c r="I23" s="66">
        <f>SUBTOTAL(9,I22:I22)</f>
        <v>0</v>
      </c>
      <c r="J23" s="66">
        <f>SUBTOTAL(9,J22:J22)</f>
        <v>93</v>
      </c>
      <c r="K23" s="66">
        <f>SUBTOTAL(9,K22:K22)</f>
        <v>93</v>
      </c>
      <c r="L23" s="66">
        <f>SUBTOTAL(9,L22:L22)</f>
        <v>0</v>
      </c>
      <c r="M23" s="63"/>
      <c r="N23" s="63"/>
      <c r="O23" s="63"/>
      <c r="P23" s="63"/>
      <c r="Q23" s="63"/>
      <c r="R23" s="63">
        <f>SUBTOTAL(9,R22:R22)</f>
        <v>317755</v>
      </c>
      <c r="S23" s="63">
        <f>SUBTOTAL(9,S22:S22)</f>
        <v>290502</v>
      </c>
      <c r="T23" s="67"/>
    </row>
    <row r="24" spans="1:21" ht="15.6" outlineLevel="2" collapsed="1">
      <c r="A24" s="62"/>
      <c r="B24" s="76" t="s">
        <v>83</v>
      </c>
      <c r="C24" s="77"/>
      <c r="D24" s="77"/>
      <c r="E24" s="78">
        <f>SUBTOTAL(9,E19:E22)</f>
        <v>413</v>
      </c>
      <c r="F24" s="79">
        <v>1.4402323782620394E-2</v>
      </c>
      <c r="G24" s="79">
        <v>9.5811194063312698E-3</v>
      </c>
      <c r="H24" s="66">
        <f>SUBTOTAL(9,H19:H22)</f>
        <v>320</v>
      </c>
      <c r="I24" s="66">
        <f>SUBTOTAL(9,I19:I22)</f>
        <v>0</v>
      </c>
      <c r="J24" s="66">
        <f>SUBTOTAL(9,J19:J22)</f>
        <v>93</v>
      </c>
      <c r="K24" s="66">
        <f>SUBTOTAL(9,K19:K22)</f>
        <v>371</v>
      </c>
      <c r="L24" s="66">
        <f>SUBTOTAL(9,L19:L22)</f>
        <v>42</v>
      </c>
      <c r="M24" s="63"/>
      <c r="N24" s="63"/>
      <c r="O24" s="63"/>
      <c r="P24" s="63"/>
      <c r="Q24" s="63"/>
      <c r="R24" s="63">
        <f>SUBTOTAL(9,R19:R22)</f>
        <v>513921</v>
      </c>
      <c r="S24" s="63">
        <f>SUBTOTAL(9,S19:S22)</f>
        <v>341885</v>
      </c>
      <c r="T24" s="67"/>
    </row>
    <row r="25" spans="1:21" hidden="1" outlineLevel="4">
      <c r="A25" s="62">
        <v>3</v>
      </c>
      <c r="B25" s="63" t="s">
        <v>26</v>
      </c>
      <c r="C25" s="63" t="s">
        <v>4</v>
      </c>
      <c r="D25" s="63" t="s">
        <v>115</v>
      </c>
      <c r="E25" s="64">
        <v>1085</v>
      </c>
      <c r="F25" s="65">
        <f t="shared" si="0"/>
        <v>8.6434118450247482E-3</v>
      </c>
      <c r="G25" s="65">
        <f t="shared" si="1"/>
        <v>4.890979689366786E-3</v>
      </c>
      <c r="H25" s="66">
        <f t="shared" si="2"/>
        <v>1085</v>
      </c>
      <c r="I25" s="66">
        <f t="shared" si="3"/>
        <v>0</v>
      </c>
      <c r="J25" s="66">
        <f t="shared" si="4"/>
        <v>0</v>
      </c>
      <c r="K25" s="66">
        <f t="shared" si="5"/>
        <v>1085</v>
      </c>
      <c r="L25" s="66">
        <f t="shared" si="6"/>
        <v>0</v>
      </c>
      <c r="M25" s="63">
        <v>3</v>
      </c>
      <c r="N25" s="63">
        <v>16</v>
      </c>
      <c r="O25" s="63">
        <v>171</v>
      </c>
      <c r="P25" s="63">
        <v>3</v>
      </c>
      <c r="Q25" s="63" t="s">
        <v>17</v>
      </c>
      <c r="R25" s="63">
        <v>810268</v>
      </c>
      <c r="S25" s="63">
        <v>458500</v>
      </c>
      <c r="T25" s="67">
        <v>1</v>
      </c>
    </row>
    <row r="26" spans="1:21" hidden="1" outlineLevel="4">
      <c r="A26" s="62">
        <v>3</v>
      </c>
      <c r="B26" s="63" t="s">
        <v>26</v>
      </c>
      <c r="C26" s="63" t="s">
        <v>4</v>
      </c>
      <c r="D26" s="63" t="s">
        <v>162</v>
      </c>
      <c r="E26" s="64">
        <v>67</v>
      </c>
      <c r="F26" s="65">
        <f t="shared" si="0"/>
        <v>9.3236940298507456E-3</v>
      </c>
      <c r="G26" s="65">
        <f t="shared" si="1"/>
        <v>6.1881564400221127E-3</v>
      </c>
      <c r="H26" s="66">
        <f t="shared" si="2"/>
        <v>67</v>
      </c>
      <c r="I26" s="66">
        <f t="shared" si="3"/>
        <v>0</v>
      </c>
      <c r="J26" s="66">
        <f t="shared" si="4"/>
        <v>0</v>
      </c>
      <c r="K26" s="66">
        <f t="shared" si="5"/>
        <v>67</v>
      </c>
      <c r="L26" s="66">
        <f t="shared" si="6"/>
        <v>0</v>
      </c>
      <c r="M26" s="63">
        <v>3</v>
      </c>
      <c r="N26" s="63">
        <v>16</v>
      </c>
      <c r="O26" s="63">
        <v>207</v>
      </c>
      <c r="P26" s="63">
        <v>3</v>
      </c>
      <c r="Q26" s="63" t="s">
        <v>17</v>
      </c>
      <c r="R26" s="63">
        <v>53973</v>
      </c>
      <c r="S26" s="63">
        <v>35822</v>
      </c>
      <c r="T26" s="67">
        <v>1</v>
      </c>
    </row>
    <row r="27" spans="1:21" hidden="1" outlineLevel="4">
      <c r="A27" s="62">
        <v>3</v>
      </c>
      <c r="B27" s="63" t="s">
        <v>26</v>
      </c>
      <c r="C27" s="63" t="s">
        <v>4</v>
      </c>
      <c r="D27" s="63" t="s">
        <v>107</v>
      </c>
      <c r="E27" s="64">
        <v>352</v>
      </c>
      <c r="F27" s="65">
        <f t="shared" si="0"/>
        <v>7.0242134890572397E-3</v>
      </c>
      <c r="G27" s="65">
        <f t="shared" si="1"/>
        <v>1.9728535353535351E-7</v>
      </c>
      <c r="H27" s="66">
        <f t="shared" si="2"/>
        <v>352</v>
      </c>
      <c r="I27" s="66">
        <f t="shared" si="3"/>
        <v>0</v>
      </c>
      <c r="J27" s="66">
        <f t="shared" si="4"/>
        <v>0</v>
      </c>
      <c r="K27" s="66">
        <f t="shared" si="5"/>
        <v>0</v>
      </c>
      <c r="L27" s="66">
        <f t="shared" si="6"/>
        <v>352</v>
      </c>
      <c r="M27" s="63">
        <v>8</v>
      </c>
      <c r="N27" s="63">
        <v>16</v>
      </c>
      <c r="O27" s="63">
        <v>217</v>
      </c>
      <c r="P27" s="63">
        <v>3</v>
      </c>
      <c r="Q27" s="63" t="s">
        <v>17</v>
      </c>
      <c r="R27" s="63">
        <v>213626</v>
      </c>
      <c r="S27" s="63">
        <v>6</v>
      </c>
      <c r="T27" s="67">
        <v>1</v>
      </c>
    </row>
    <row r="28" spans="1:21" hidden="1" outlineLevel="4">
      <c r="A28" s="62">
        <v>3</v>
      </c>
      <c r="B28" s="63" t="s">
        <v>26</v>
      </c>
      <c r="C28" s="63" t="s">
        <v>4</v>
      </c>
      <c r="D28" s="63" t="s">
        <v>111</v>
      </c>
      <c r="E28" s="64">
        <v>8</v>
      </c>
      <c r="F28" s="65">
        <f t="shared" si="0"/>
        <v>1.2057291666666666E-2</v>
      </c>
      <c r="G28" s="65">
        <f t="shared" si="1"/>
        <v>3.3463541666666667E-3</v>
      </c>
      <c r="H28" s="66">
        <f t="shared" si="2"/>
        <v>8</v>
      </c>
      <c r="I28" s="66">
        <f t="shared" si="3"/>
        <v>0</v>
      </c>
      <c r="J28" s="66">
        <f t="shared" si="4"/>
        <v>0</v>
      </c>
      <c r="K28" s="66">
        <f t="shared" si="5"/>
        <v>8</v>
      </c>
      <c r="L28" s="66">
        <f t="shared" si="6"/>
        <v>0</v>
      </c>
      <c r="M28" s="63">
        <v>3</v>
      </c>
      <c r="N28" s="63">
        <v>16</v>
      </c>
      <c r="O28" s="63">
        <v>224</v>
      </c>
      <c r="P28" s="63">
        <v>3</v>
      </c>
      <c r="Q28" s="63" t="s">
        <v>17</v>
      </c>
      <c r="R28" s="63">
        <v>8334</v>
      </c>
      <c r="S28" s="63">
        <v>2313</v>
      </c>
      <c r="T28" s="67">
        <v>1</v>
      </c>
    </row>
    <row r="29" spans="1:21" hidden="1" outlineLevel="3" collapsed="1">
      <c r="A29" s="62"/>
      <c r="B29" s="63"/>
      <c r="C29" s="68" t="s">
        <v>144</v>
      </c>
      <c r="D29" s="69"/>
      <c r="E29" s="70">
        <f>SUBTOTAL(9,E25:E28)</f>
        <v>1512</v>
      </c>
      <c r="F29" s="71"/>
      <c r="G29" s="71"/>
      <c r="H29" s="66">
        <f>SUBTOTAL(9,H25:H28)</f>
        <v>1512</v>
      </c>
      <c r="I29" s="66">
        <f>SUBTOTAL(9,I25:I28)</f>
        <v>0</v>
      </c>
      <c r="J29" s="66">
        <f>SUBTOTAL(9,J25:J28)</f>
        <v>0</v>
      </c>
      <c r="K29" s="66">
        <f>SUBTOTAL(9,K25:K28)</f>
        <v>1160</v>
      </c>
      <c r="L29" s="66">
        <f>SUBTOTAL(9,L25:L28)</f>
        <v>352</v>
      </c>
      <c r="M29" s="63"/>
      <c r="N29" s="63"/>
      <c r="O29" s="63"/>
      <c r="P29" s="63"/>
      <c r="Q29" s="63"/>
      <c r="R29" s="63">
        <f>SUBTOTAL(9,R25:R28)</f>
        <v>1086201</v>
      </c>
      <c r="S29" s="63">
        <f>SUBTOTAL(9,S25:S28)</f>
        <v>496641</v>
      </c>
      <c r="T29" s="67"/>
      <c r="U29" s="87"/>
    </row>
    <row r="30" spans="1:21" ht="15.6" outlineLevel="2" collapsed="1">
      <c r="A30" s="62"/>
      <c r="B30" s="76" t="s">
        <v>84</v>
      </c>
      <c r="C30" s="77"/>
      <c r="D30" s="77"/>
      <c r="E30" s="78">
        <f>SUBTOTAL(9,E25:E28)</f>
        <v>1512</v>
      </c>
      <c r="F30" s="79">
        <v>8.3146632495590834E-3</v>
      </c>
      <c r="G30" s="79">
        <v>3.8016929379776601E-3</v>
      </c>
      <c r="H30" s="66">
        <f>SUBTOTAL(9,H25:H28)</f>
        <v>1512</v>
      </c>
      <c r="I30" s="66">
        <f>SUBTOTAL(9,I25:I28)</f>
        <v>0</v>
      </c>
      <c r="J30" s="66">
        <f>SUBTOTAL(9,J25:J28)</f>
        <v>0</v>
      </c>
      <c r="K30" s="66">
        <f>SUBTOTAL(9,K25:K28)</f>
        <v>1160</v>
      </c>
      <c r="L30" s="66">
        <f>SUBTOTAL(9,L25:L28)</f>
        <v>352</v>
      </c>
      <c r="M30" s="63"/>
      <c r="N30" s="63"/>
      <c r="O30" s="63"/>
      <c r="P30" s="63"/>
      <c r="Q30" s="63"/>
      <c r="R30" s="63">
        <f>SUBTOTAL(9,R25:R28)</f>
        <v>1086201</v>
      </c>
      <c r="S30" s="63">
        <f>SUBTOTAL(9,S25:S28)</f>
        <v>496641</v>
      </c>
      <c r="T30" s="67"/>
    </row>
    <row r="31" spans="1:21" hidden="1" outlineLevel="4">
      <c r="A31" s="62">
        <v>3</v>
      </c>
      <c r="B31" s="63" t="s">
        <v>27</v>
      </c>
      <c r="C31" s="63" t="s">
        <v>4</v>
      </c>
      <c r="D31" s="63" t="s">
        <v>109</v>
      </c>
      <c r="E31" s="64">
        <v>229</v>
      </c>
      <c r="F31" s="65">
        <f t="shared" si="0"/>
        <v>9.0727094452531139E-3</v>
      </c>
      <c r="G31" s="65">
        <f t="shared" si="1"/>
        <v>6.7942341905223996E-3</v>
      </c>
      <c r="H31" s="66">
        <f t="shared" si="2"/>
        <v>229</v>
      </c>
      <c r="I31" s="66">
        <f t="shared" si="3"/>
        <v>0</v>
      </c>
      <c r="J31" s="66">
        <f t="shared" si="4"/>
        <v>0</v>
      </c>
      <c r="K31" s="66">
        <f t="shared" si="5"/>
        <v>229</v>
      </c>
      <c r="L31" s="66">
        <f t="shared" si="6"/>
        <v>0</v>
      </c>
      <c r="M31" s="63">
        <v>3</v>
      </c>
      <c r="N31" s="63">
        <v>26</v>
      </c>
      <c r="O31" s="63">
        <v>162</v>
      </c>
      <c r="P31" s="63">
        <v>3</v>
      </c>
      <c r="Q31" s="63" t="s">
        <v>17</v>
      </c>
      <c r="R31" s="63">
        <v>179509</v>
      </c>
      <c r="S31" s="63">
        <v>134428</v>
      </c>
      <c r="T31" s="67">
        <v>1</v>
      </c>
    </row>
    <row r="32" spans="1:21" hidden="1" outlineLevel="4">
      <c r="A32" s="62">
        <v>3</v>
      </c>
      <c r="B32" s="63" t="s">
        <v>27</v>
      </c>
      <c r="C32" s="63" t="s">
        <v>4</v>
      </c>
      <c r="D32" s="63" t="s">
        <v>107</v>
      </c>
      <c r="E32" s="64">
        <v>265</v>
      </c>
      <c r="F32" s="65">
        <f t="shared" si="0"/>
        <v>8.8623340321453536E-3</v>
      </c>
      <c r="G32" s="65">
        <f t="shared" si="1"/>
        <v>1.310272536687631E-7</v>
      </c>
      <c r="H32" s="66">
        <f t="shared" si="2"/>
        <v>265</v>
      </c>
      <c r="I32" s="66">
        <f t="shared" si="3"/>
        <v>0</v>
      </c>
      <c r="J32" s="66">
        <f t="shared" si="4"/>
        <v>0</v>
      </c>
      <c r="K32" s="66">
        <f t="shared" si="5"/>
        <v>0</v>
      </c>
      <c r="L32" s="66">
        <f t="shared" si="6"/>
        <v>265</v>
      </c>
      <c r="M32" s="63">
        <v>8</v>
      </c>
      <c r="N32" s="63">
        <v>26</v>
      </c>
      <c r="O32" s="63">
        <v>217</v>
      </c>
      <c r="P32" s="63">
        <v>3</v>
      </c>
      <c r="Q32" s="63" t="s">
        <v>17</v>
      </c>
      <c r="R32" s="63">
        <v>202912</v>
      </c>
      <c r="S32" s="63">
        <v>3</v>
      </c>
      <c r="T32" s="67">
        <v>1</v>
      </c>
    </row>
    <row r="33" spans="1:20" hidden="1" outlineLevel="3" collapsed="1">
      <c r="A33" s="62"/>
      <c r="B33" s="63"/>
      <c r="C33" s="68" t="s">
        <v>144</v>
      </c>
      <c r="D33" s="69"/>
      <c r="E33" s="70">
        <f>SUBTOTAL(9,E31:E32)</f>
        <v>494</v>
      </c>
      <c r="F33" s="71"/>
      <c r="G33" s="71"/>
      <c r="H33" s="66">
        <f>SUBTOTAL(9,H31:H32)</f>
        <v>494</v>
      </c>
      <c r="I33" s="66">
        <f>SUBTOTAL(9,I31:I32)</f>
        <v>0</v>
      </c>
      <c r="J33" s="66">
        <f>SUBTOTAL(9,J31:J32)</f>
        <v>0</v>
      </c>
      <c r="K33" s="66">
        <f>SUBTOTAL(9,K31:K32)</f>
        <v>229</v>
      </c>
      <c r="L33" s="66">
        <f>SUBTOTAL(9,L31:L32)</f>
        <v>265</v>
      </c>
      <c r="M33" s="63"/>
      <c r="N33" s="63"/>
      <c r="O33" s="63"/>
      <c r="P33" s="63"/>
      <c r="Q33" s="63"/>
      <c r="R33" s="63">
        <f>SUBTOTAL(9,R31:R32)</f>
        <v>382421</v>
      </c>
      <c r="S33" s="63">
        <f>SUBTOTAL(9,S31:S32)</f>
        <v>134431</v>
      </c>
      <c r="T33" s="67"/>
    </row>
    <row r="34" spans="1:20" hidden="1" outlineLevel="4">
      <c r="A34" s="62">
        <v>3</v>
      </c>
      <c r="B34" s="63" t="s">
        <v>27</v>
      </c>
      <c r="C34" s="63" t="s">
        <v>5</v>
      </c>
      <c r="D34" s="63" t="s">
        <v>116</v>
      </c>
      <c r="E34" s="64">
        <v>12</v>
      </c>
      <c r="F34" s="65">
        <f t="shared" si="0"/>
        <v>1.603780864197531E-2</v>
      </c>
      <c r="G34" s="65">
        <f t="shared" si="1"/>
        <v>1.1107253086419753E-2</v>
      </c>
      <c r="H34" s="66">
        <f t="shared" si="2"/>
        <v>0</v>
      </c>
      <c r="I34" s="66">
        <f t="shared" si="3"/>
        <v>12</v>
      </c>
      <c r="J34" s="66">
        <f t="shared" si="4"/>
        <v>0</v>
      </c>
      <c r="K34" s="66">
        <f t="shared" si="5"/>
        <v>12</v>
      </c>
      <c r="L34" s="66">
        <f t="shared" si="6"/>
        <v>0</v>
      </c>
      <c r="M34" s="63">
        <v>3</v>
      </c>
      <c r="N34" s="63">
        <v>26</v>
      </c>
      <c r="O34" s="63">
        <v>176</v>
      </c>
      <c r="P34" s="63">
        <v>12</v>
      </c>
      <c r="Q34" s="63" t="s">
        <v>29</v>
      </c>
      <c r="R34" s="63">
        <v>16628</v>
      </c>
      <c r="S34" s="63">
        <v>11516</v>
      </c>
      <c r="T34" s="67">
        <v>1</v>
      </c>
    </row>
    <row r="35" spans="1:20" hidden="1" outlineLevel="4">
      <c r="A35" s="62">
        <v>3</v>
      </c>
      <c r="B35" s="63" t="s">
        <v>27</v>
      </c>
      <c r="C35" s="63" t="s">
        <v>5</v>
      </c>
      <c r="D35" s="63" t="s">
        <v>117</v>
      </c>
      <c r="E35" s="64">
        <v>22</v>
      </c>
      <c r="F35" s="65">
        <f t="shared" si="0"/>
        <v>2.5368792087542089E-2</v>
      </c>
      <c r="G35" s="65">
        <f t="shared" si="1"/>
        <v>1.1289983164983166E-2</v>
      </c>
      <c r="H35" s="66">
        <f t="shared" si="2"/>
        <v>0</v>
      </c>
      <c r="I35" s="66">
        <f t="shared" si="3"/>
        <v>22</v>
      </c>
      <c r="J35" s="66">
        <f t="shared" si="4"/>
        <v>0</v>
      </c>
      <c r="K35" s="66">
        <f t="shared" si="5"/>
        <v>22</v>
      </c>
      <c r="L35" s="66">
        <f t="shared" si="6"/>
        <v>0</v>
      </c>
      <c r="M35" s="63">
        <v>3</v>
      </c>
      <c r="N35" s="63">
        <v>26</v>
      </c>
      <c r="O35" s="63">
        <v>177</v>
      </c>
      <c r="P35" s="63">
        <v>12</v>
      </c>
      <c r="Q35" s="63" t="s">
        <v>29</v>
      </c>
      <c r="R35" s="63">
        <v>48221</v>
      </c>
      <c r="S35" s="63">
        <v>21460</v>
      </c>
      <c r="T35" s="67">
        <v>1</v>
      </c>
    </row>
    <row r="36" spans="1:20" hidden="1" outlineLevel="4">
      <c r="A36" s="62">
        <v>3</v>
      </c>
      <c r="B36" s="63" t="s">
        <v>27</v>
      </c>
      <c r="C36" s="63" t="s">
        <v>5</v>
      </c>
      <c r="D36" s="63" t="s">
        <v>118</v>
      </c>
      <c r="E36" s="64">
        <v>55</v>
      </c>
      <c r="F36" s="65">
        <f t="shared" si="0"/>
        <v>2.0755050505050505E-2</v>
      </c>
      <c r="G36" s="65">
        <f t="shared" si="1"/>
        <v>7.4027777777777781E-3</v>
      </c>
      <c r="H36" s="66">
        <f t="shared" si="2"/>
        <v>0</v>
      </c>
      <c r="I36" s="66">
        <f t="shared" si="3"/>
        <v>55</v>
      </c>
      <c r="J36" s="66">
        <f t="shared" si="4"/>
        <v>0</v>
      </c>
      <c r="K36" s="66">
        <f t="shared" si="5"/>
        <v>55</v>
      </c>
      <c r="L36" s="66">
        <f t="shared" si="6"/>
        <v>0</v>
      </c>
      <c r="M36" s="63">
        <v>3</v>
      </c>
      <c r="N36" s="63">
        <v>26</v>
      </c>
      <c r="O36" s="63">
        <v>178</v>
      </c>
      <c r="P36" s="63">
        <v>12</v>
      </c>
      <c r="Q36" s="63" t="s">
        <v>29</v>
      </c>
      <c r="R36" s="63">
        <v>98628</v>
      </c>
      <c r="S36" s="63">
        <v>35178</v>
      </c>
      <c r="T36" s="67">
        <v>1</v>
      </c>
    </row>
    <row r="37" spans="1:20" hidden="1" outlineLevel="4">
      <c r="A37" s="62">
        <v>3</v>
      </c>
      <c r="B37" s="63" t="s">
        <v>27</v>
      </c>
      <c r="C37" s="63" t="s">
        <v>5</v>
      </c>
      <c r="D37" s="63" t="s">
        <v>119</v>
      </c>
      <c r="E37" s="64">
        <v>2</v>
      </c>
      <c r="F37" s="65">
        <f t="shared" si="0"/>
        <v>6.2598379629629636E-2</v>
      </c>
      <c r="G37" s="65">
        <f t="shared" si="1"/>
        <v>9.2939814814814812E-3</v>
      </c>
      <c r="H37" s="66">
        <f t="shared" si="2"/>
        <v>0</v>
      </c>
      <c r="I37" s="66">
        <f t="shared" si="3"/>
        <v>2</v>
      </c>
      <c r="J37" s="66">
        <f t="shared" si="4"/>
        <v>0</v>
      </c>
      <c r="K37" s="66">
        <f t="shared" si="5"/>
        <v>2</v>
      </c>
      <c r="L37" s="66">
        <f t="shared" si="6"/>
        <v>0</v>
      </c>
      <c r="M37" s="63">
        <v>3</v>
      </c>
      <c r="N37" s="63">
        <v>26</v>
      </c>
      <c r="O37" s="63">
        <v>200</v>
      </c>
      <c r="P37" s="63">
        <v>12</v>
      </c>
      <c r="Q37" s="63" t="s">
        <v>29</v>
      </c>
      <c r="R37" s="63">
        <v>10817</v>
      </c>
      <c r="S37" s="63">
        <v>1606</v>
      </c>
      <c r="T37" s="67">
        <v>1</v>
      </c>
    </row>
    <row r="38" spans="1:20" hidden="1" outlineLevel="3" collapsed="1">
      <c r="A38" s="62"/>
      <c r="B38" s="63"/>
      <c r="C38" s="72" t="s">
        <v>145</v>
      </c>
      <c r="D38" s="73"/>
      <c r="E38" s="74">
        <f>SUBTOTAL(9,E34:E37)</f>
        <v>91</v>
      </c>
      <c r="F38" s="75"/>
      <c r="G38" s="75"/>
      <c r="H38" s="66">
        <f>SUBTOTAL(9,H34:H37)</f>
        <v>0</v>
      </c>
      <c r="I38" s="66">
        <f>SUBTOTAL(9,I34:I37)</f>
        <v>91</v>
      </c>
      <c r="J38" s="66">
        <f>SUBTOTAL(9,J34:J37)</f>
        <v>0</v>
      </c>
      <c r="K38" s="66">
        <f>SUBTOTAL(9,K34:K37)</f>
        <v>91</v>
      </c>
      <c r="L38" s="66">
        <f>SUBTOTAL(9,L34:L37)</f>
        <v>0</v>
      </c>
      <c r="M38" s="63"/>
      <c r="N38" s="63"/>
      <c r="O38" s="63"/>
      <c r="P38" s="63"/>
      <c r="Q38" s="63"/>
      <c r="R38" s="63">
        <f>SUBTOTAL(9,R34:R37)</f>
        <v>174294</v>
      </c>
      <c r="S38" s="63">
        <f>SUBTOTAL(9,S34:S37)</f>
        <v>69760</v>
      </c>
      <c r="T38" s="67"/>
    </row>
    <row r="39" spans="1:20" hidden="1" outlineLevel="4">
      <c r="A39" s="62">
        <v>3</v>
      </c>
      <c r="B39" s="63" t="s">
        <v>27</v>
      </c>
      <c r="C39" s="63" t="s">
        <v>6</v>
      </c>
      <c r="D39" s="63" t="s">
        <v>114</v>
      </c>
      <c r="E39" s="64">
        <v>124</v>
      </c>
      <c r="F39" s="65">
        <f t="shared" si="0"/>
        <v>1.1512470131421744E-2</v>
      </c>
      <c r="G39" s="65">
        <f t="shared" si="1"/>
        <v>7.1600582437275986E-4</v>
      </c>
      <c r="H39" s="66">
        <f t="shared" si="2"/>
        <v>0</v>
      </c>
      <c r="I39" s="66">
        <f t="shared" si="3"/>
        <v>0</v>
      </c>
      <c r="J39" s="66">
        <f t="shared" si="4"/>
        <v>124</v>
      </c>
      <c r="K39" s="66">
        <f t="shared" si="5"/>
        <v>124</v>
      </c>
      <c r="L39" s="66">
        <f t="shared" si="6"/>
        <v>0</v>
      </c>
      <c r="M39" s="63">
        <v>3</v>
      </c>
      <c r="N39" s="63">
        <v>26</v>
      </c>
      <c r="O39" s="63">
        <v>169</v>
      </c>
      <c r="P39" s="63">
        <v>5</v>
      </c>
      <c r="Q39" s="63" t="s">
        <v>6</v>
      </c>
      <c r="R39" s="63">
        <v>123340</v>
      </c>
      <c r="S39" s="63">
        <v>7671</v>
      </c>
      <c r="T39" s="67">
        <v>1</v>
      </c>
    </row>
    <row r="40" spans="1:20" hidden="1" outlineLevel="3" collapsed="1">
      <c r="A40" s="62"/>
      <c r="B40" s="63"/>
      <c r="C40" s="83" t="s">
        <v>146</v>
      </c>
      <c r="D40" s="84"/>
      <c r="E40" s="85">
        <f>SUBTOTAL(9,E39:E39)</f>
        <v>124</v>
      </c>
      <c r="F40" s="86"/>
      <c r="G40" s="86"/>
      <c r="H40" s="66">
        <f>SUBTOTAL(9,H39:H39)</f>
        <v>0</v>
      </c>
      <c r="I40" s="66">
        <f>SUBTOTAL(9,I39:I39)</f>
        <v>0</v>
      </c>
      <c r="J40" s="66">
        <f>SUBTOTAL(9,J39:J39)</f>
        <v>124</v>
      </c>
      <c r="K40" s="66">
        <f>SUBTOTAL(9,K39:K39)</f>
        <v>124</v>
      </c>
      <c r="L40" s="66">
        <f>SUBTOTAL(9,L39:L39)</f>
        <v>0</v>
      </c>
      <c r="M40" s="63"/>
      <c r="N40" s="63"/>
      <c r="O40" s="63"/>
      <c r="P40" s="63"/>
      <c r="Q40" s="63"/>
      <c r="R40" s="63">
        <f>SUBTOTAL(9,R39:R39)</f>
        <v>123340</v>
      </c>
      <c r="S40" s="63">
        <f>SUBTOTAL(9,S39:S39)</f>
        <v>7671</v>
      </c>
      <c r="T40" s="67"/>
    </row>
    <row r="41" spans="1:20" ht="15.6" outlineLevel="2" collapsed="1">
      <c r="A41" s="62"/>
      <c r="B41" s="76" t="s">
        <v>85</v>
      </c>
      <c r="C41" s="77"/>
      <c r="D41" s="77"/>
      <c r="E41" s="78">
        <f>SUBTOTAL(9,E31:E39)</f>
        <v>709</v>
      </c>
      <c r="F41" s="79">
        <v>1.1101561275662123E-2</v>
      </c>
      <c r="G41" s="79">
        <v>3.4585422869978584E-3</v>
      </c>
      <c r="H41" s="66">
        <f>SUBTOTAL(9,H31:H39)</f>
        <v>494</v>
      </c>
      <c r="I41" s="66">
        <f>SUBTOTAL(9,I31:I39)</f>
        <v>91</v>
      </c>
      <c r="J41" s="66">
        <f>SUBTOTAL(9,J31:J39)</f>
        <v>124</v>
      </c>
      <c r="K41" s="66">
        <f>SUBTOTAL(9,K31:K39)</f>
        <v>444</v>
      </c>
      <c r="L41" s="66">
        <f>SUBTOTAL(9,L31:L39)</f>
        <v>265</v>
      </c>
      <c r="M41" s="63"/>
      <c r="N41" s="63"/>
      <c r="O41" s="63"/>
      <c r="P41" s="63"/>
      <c r="Q41" s="63"/>
      <c r="R41" s="63">
        <f>SUBTOTAL(9,R31:R39)</f>
        <v>680055</v>
      </c>
      <c r="S41" s="63">
        <f>SUBTOTAL(9,S31:S39)</f>
        <v>211862</v>
      </c>
      <c r="T41" s="67"/>
    </row>
    <row r="42" spans="1:20" hidden="1" outlineLevel="4">
      <c r="A42" s="62">
        <v>3</v>
      </c>
      <c r="B42" s="63" t="s">
        <v>36</v>
      </c>
      <c r="C42" s="63" t="s">
        <v>4</v>
      </c>
      <c r="D42" s="63" t="s">
        <v>16</v>
      </c>
      <c r="E42" s="64">
        <v>100</v>
      </c>
      <c r="F42" s="65">
        <f t="shared" si="0"/>
        <v>8.0209490740740744E-3</v>
      </c>
      <c r="G42" s="65">
        <f t="shared" si="1"/>
        <v>1.7077546296296298E-3</v>
      </c>
      <c r="H42" s="66">
        <f t="shared" si="2"/>
        <v>100</v>
      </c>
      <c r="I42" s="66">
        <f t="shared" si="3"/>
        <v>0</v>
      </c>
      <c r="J42" s="66">
        <f t="shared" si="4"/>
        <v>0</v>
      </c>
      <c r="K42" s="66">
        <f t="shared" si="5"/>
        <v>0</v>
      </c>
      <c r="L42" s="66">
        <f t="shared" si="6"/>
        <v>100</v>
      </c>
      <c r="M42" s="63">
        <v>1</v>
      </c>
      <c r="N42" s="63">
        <v>18</v>
      </c>
      <c r="O42" s="63">
        <v>17</v>
      </c>
      <c r="P42" s="63">
        <v>3</v>
      </c>
      <c r="Q42" s="63" t="s">
        <v>17</v>
      </c>
      <c r="R42" s="63">
        <v>69301</v>
      </c>
      <c r="S42" s="63">
        <v>14755</v>
      </c>
      <c r="T42" s="67">
        <v>1</v>
      </c>
    </row>
    <row r="43" spans="1:20" hidden="1" outlineLevel="4">
      <c r="A43" s="62">
        <v>3</v>
      </c>
      <c r="B43" s="63" t="s">
        <v>36</v>
      </c>
      <c r="C43" s="63" t="s">
        <v>4</v>
      </c>
      <c r="D43" s="63" t="s">
        <v>19</v>
      </c>
      <c r="E43" s="64">
        <v>374</v>
      </c>
      <c r="F43" s="65">
        <f t="shared" si="0"/>
        <v>5.7439901465636753E-3</v>
      </c>
      <c r="G43" s="65">
        <f t="shared" si="1"/>
        <v>2.6759011685482271E-3</v>
      </c>
      <c r="H43" s="66">
        <f t="shared" si="2"/>
        <v>374</v>
      </c>
      <c r="I43" s="66">
        <f t="shared" si="3"/>
        <v>0</v>
      </c>
      <c r="J43" s="66">
        <f t="shared" si="4"/>
        <v>0</v>
      </c>
      <c r="K43" s="66">
        <f t="shared" si="5"/>
        <v>0</v>
      </c>
      <c r="L43" s="66">
        <f t="shared" si="6"/>
        <v>374</v>
      </c>
      <c r="M43" s="63">
        <v>1</v>
      </c>
      <c r="N43" s="63">
        <v>18</v>
      </c>
      <c r="O43" s="63">
        <v>18</v>
      </c>
      <c r="P43" s="63">
        <v>3</v>
      </c>
      <c r="Q43" s="63" t="s">
        <v>17</v>
      </c>
      <c r="R43" s="63">
        <v>185609</v>
      </c>
      <c r="S43" s="63">
        <v>86468</v>
      </c>
      <c r="T43" s="67">
        <v>1</v>
      </c>
    </row>
    <row r="44" spans="1:20" hidden="1" outlineLevel="4">
      <c r="A44" s="62">
        <v>3</v>
      </c>
      <c r="B44" s="63" t="s">
        <v>36</v>
      </c>
      <c r="C44" s="63" t="s">
        <v>4</v>
      </c>
      <c r="D44" s="63" t="s">
        <v>21</v>
      </c>
      <c r="E44" s="64">
        <v>134</v>
      </c>
      <c r="F44" s="65">
        <f t="shared" si="0"/>
        <v>6.1165526533996685E-3</v>
      </c>
      <c r="G44" s="65">
        <f t="shared" si="1"/>
        <v>2.359815505804312E-3</v>
      </c>
      <c r="H44" s="66">
        <f t="shared" si="2"/>
        <v>134</v>
      </c>
      <c r="I44" s="66">
        <f t="shared" si="3"/>
        <v>0</v>
      </c>
      <c r="J44" s="66">
        <f t="shared" si="4"/>
        <v>0</v>
      </c>
      <c r="K44" s="66">
        <f t="shared" si="5"/>
        <v>0</v>
      </c>
      <c r="L44" s="66">
        <f t="shared" si="6"/>
        <v>134</v>
      </c>
      <c r="M44" s="63">
        <v>1</v>
      </c>
      <c r="N44" s="63">
        <v>18</v>
      </c>
      <c r="O44" s="63">
        <v>20</v>
      </c>
      <c r="P44" s="63">
        <v>3</v>
      </c>
      <c r="Q44" s="63" t="s">
        <v>17</v>
      </c>
      <c r="R44" s="63">
        <v>70815</v>
      </c>
      <c r="S44" s="63">
        <v>27321</v>
      </c>
      <c r="T44" s="67">
        <v>1</v>
      </c>
    </row>
    <row r="45" spans="1:20" hidden="1" outlineLevel="4">
      <c r="A45" s="62">
        <v>3</v>
      </c>
      <c r="B45" s="63" t="s">
        <v>36</v>
      </c>
      <c r="C45" s="63" t="s">
        <v>4</v>
      </c>
      <c r="D45" s="63" t="s">
        <v>107</v>
      </c>
      <c r="E45" s="64">
        <v>48</v>
      </c>
      <c r="F45" s="65">
        <f t="shared" si="0"/>
        <v>5.1569733796296294E-3</v>
      </c>
      <c r="G45" s="65">
        <f t="shared" si="1"/>
        <v>2.4112654320987655E-7</v>
      </c>
      <c r="H45" s="66">
        <f t="shared" si="2"/>
        <v>48</v>
      </c>
      <c r="I45" s="66">
        <f t="shared" si="3"/>
        <v>0</v>
      </c>
      <c r="J45" s="66">
        <f t="shared" si="4"/>
        <v>0</v>
      </c>
      <c r="K45" s="66">
        <f t="shared" si="5"/>
        <v>0</v>
      </c>
      <c r="L45" s="66">
        <f t="shared" si="6"/>
        <v>48</v>
      </c>
      <c r="M45" s="63">
        <v>8</v>
      </c>
      <c r="N45" s="63">
        <v>18</v>
      </c>
      <c r="O45" s="63">
        <v>217</v>
      </c>
      <c r="P45" s="63">
        <v>3</v>
      </c>
      <c r="Q45" s="63" t="s">
        <v>17</v>
      </c>
      <c r="R45" s="63">
        <v>21387</v>
      </c>
      <c r="S45" s="63">
        <v>1</v>
      </c>
      <c r="T45" s="67">
        <v>1</v>
      </c>
    </row>
    <row r="46" spans="1:20" hidden="1" outlineLevel="3" collapsed="1">
      <c r="A46" s="62"/>
      <c r="B46" s="63"/>
      <c r="C46" s="68" t="s">
        <v>144</v>
      </c>
      <c r="D46" s="69"/>
      <c r="E46" s="70">
        <f>SUBTOTAL(9,E42:E45)</f>
        <v>656</v>
      </c>
      <c r="F46" s="71"/>
      <c r="G46" s="71"/>
      <c r="H46" s="66">
        <f>SUBTOTAL(9,H42:H45)</f>
        <v>656</v>
      </c>
      <c r="I46" s="66">
        <f>SUBTOTAL(9,I42:I45)</f>
        <v>0</v>
      </c>
      <c r="J46" s="66">
        <f>SUBTOTAL(9,J42:J45)</f>
        <v>0</v>
      </c>
      <c r="K46" s="66">
        <f>SUBTOTAL(9,K42:K45)</f>
        <v>0</v>
      </c>
      <c r="L46" s="66">
        <f>SUBTOTAL(9,L42:L45)</f>
        <v>656</v>
      </c>
      <c r="M46" s="63"/>
      <c r="N46" s="63"/>
      <c r="O46" s="63"/>
      <c r="P46" s="63"/>
      <c r="Q46" s="63"/>
      <c r="R46" s="63">
        <f>SUBTOTAL(9,R42:R45)</f>
        <v>347112</v>
      </c>
      <c r="S46" s="63">
        <f>SUBTOTAL(9,S42:S45)</f>
        <v>128545</v>
      </c>
      <c r="T46" s="67"/>
    </row>
    <row r="47" spans="1:20" hidden="1" outlineLevel="4">
      <c r="A47" s="62">
        <v>3</v>
      </c>
      <c r="B47" s="63" t="s">
        <v>36</v>
      </c>
      <c r="C47" s="63" t="s">
        <v>6</v>
      </c>
      <c r="D47" s="63" t="s">
        <v>37</v>
      </c>
      <c r="E47" s="64">
        <v>849</v>
      </c>
      <c r="F47" s="65">
        <f t="shared" si="0"/>
        <v>1.3835449112245345E-2</v>
      </c>
      <c r="G47" s="65">
        <f t="shared" si="1"/>
        <v>3.6856268812982592E-3</v>
      </c>
      <c r="H47" s="66">
        <f t="shared" si="2"/>
        <v>0</v>
      </c>
      <c r="I47" s="66">
        <f t="shared" si="3"/>
        <v>0</v>
      </c>
      <c r="J47" s="66">
        <f t="shared" si="4"/>
        <v>849</v>
      </c>
      <c r="K47" s="66">
        <f t="shared" si="5"/>
        <v>0</v>
      </c>
      <c r="L47" s="66">
        <f t="shared" si="6"/>
        <v>849</v>
      </c>
      <c r="M47" s="63">
        <v>1</v>
      </c>
      <c r="N47" s="63">
        <v>18</v>
      </c>
      <c r="O47" s="63">
        <v>87</v>
      </c>
      <c r="P47" s="63">
        <v>5</v>
      </c>
      <c r="Q47" s="63" t="s">
        <v>6</v>
      </c>
      <c r="R47" s="63">
        <v>1014880</v>
      </c>
      <c r="S47" s="63">
        <v>270354</v>
      </c>
      <c r="T47" s="67">
        <v>1</v>
      </c>
    </row>
    <row r="48" spans="1:20" hidden="1" outlineLevel="3" collapsed="1">
      <c r="A48" s="62"/>
      <c r="B48" s="63"/>
      <c r="C48" s="83" t="s">
        <v>146</v>
      </c>
      <c r="D48" s="84"/>
      <c r="E48" s="85">
        <f>SUBTOTAL(9,E47:E47)</f>
        <v>849</v>
      </c>
      <c r="F48" s="86"/>
      <c r="G48" s="86"/>
      <c r="H48" s="66">
        <f>SUBTOTAL(9,H47:H47)</f>
        <v>0</v>
      </c>
      <c r="I48" s="66">
        <f>SUBTOTAL(9,I47:I47)</f>
        <v>0</v>
      </c>
      <c r="J48" s="66">
        <f>SUBTOTAL(9,J47:J47)</f>
        <v>849</v>
      </c>
      <c r="K48" s="66">
        <f>SUBTOTAL(9,K47:K47)</f>
        <v>0</v>
      </c>
      <c r="L48" s="66">
        <f>SUBTOTAL(9,L47:L47)</f>
        <v>849</v>
      </c>
      <c r="M48" s="63"/>
      <c r="N48" s="63"/>
      <c r="O48" s="63"/>
      <c r="P48" s="63"/>
      <c r="Q48" s="63"/>
      <c r="R48" s="63">
        <f>SUBTOTAL(9,R47:R47)</f>
        <v>1014880</v>
      </c>
      <c r="S48" s="63">
        <f>SUBTOTAL(9,S47:S47)</f>
        <v>270354</v>
      </c>
      <c r="T48" s="67"/>
    </row>
    <row r="49" spans="1:20" ht="15.6" outlineLevel="2" collapsed="1">
      <c r="A49" s="62"/>
      <c r="B49" s="76" t="s">
        <v>86</v>
      </c>
      <c r="C49" s="77"/>
      <c r="D49" s="77"/>
      <c r="E49" s="78">
        <f>SUBTOTAL(9,E42:E47)</f>
        <v>1505</v>
      </c>
      <c r="F49" s="79">
        <v>1.047428325335302E-2</v>
      </c>
      <c r="G49" s="79">
        <v>3.0676987203149997E-3</v>
      </c>
      <c r="H49" s="66">
        <f>SUBTOTAL(9,H42:H47)</f>
        <v>656</v>
      </c>
      <c r="I49" s="66">
        <f>SUBTOTAL(9,I42:I47)</f>
        <v>0</v>
      </c>
      <c r="J49" s="66">
        <f>SUBTOTAL(9,J42:J47)</f>
        <v>849</v>
      </c>
      <c r="K49" s="66">
        <f>SUBTOTAL(9,K42:K47)</f>
        <v>0</v>
      </c>
      <c r="L49" s="66">
        <f>SUBTOTAL(9,L42:L47)</f>
        <v>1505</v>
      </c>
      <c r="M49" s="63"/>
      <c r="N49" s="63"/>
      <c r="O49" s="63"/>
      <c r="P49" s="63"/>
      <c r="Q49" s="63"/>
      <c r="R49" s="63">
        <f>SUBTOTAL(9,R42:R47)</f>
        <v>1361992</v>
      </c>
      <c r="S49" s="63">
        <f>SUBTOTAL(9,S42:S47)</f>
        <v>398899</v>
      </c>
      <c r="T49" s="67"/>
    </row>
    <row r="50" spans="1:20" ht="17.399999999999999" outlineLevel="1">
      <c r="A50" s="23" t="s">
        <v>104</v>
      </c>
      <c r="B50" s="88"/>
      <c r="C50" s="88"/>
      <c r="D50" s="88"/>
      <c r="E50" s="89">
        <f>SUBTOTAL(9,E5:E47)</f>
        <v>6367</v>
      </c>
      <c r="F50" s="90"/>
      <c r="G50" s="90"/>
      <c r="H50" s="66">
        <f>SUBTOTAL(9,H5:H47)</f>
        <v>4888</v>
      </c>
      <c r="I50" s="66">
        <f>SUBTOTAL(9,I5:I47)</f>
        <v>101</v>
      </c>
      <c r="J50" s="66">
        <f>SUBTOTAL(9,J5:J47)</f>
        <v>1378</v>
      </c>
      <c r="K50" s="66">
        <f>SUBTOTAL(9,K5:K47)</f>
        <v>3671</v>
      </c>
      <c r="L50" s="66">
        <f>SUBTOTAL(9,L5:L47)</f>
        <v>2696</v>
      </c>
      <c r="M50" s="63"/>
      <c r="N50" s="63"/>
      <c r="O50" s="63"/>
      <c r="P50" s="63"/>
      <c r="Q50" s="63"/>
      <c r="R50" s="63">
        <f>SUBTOTAL(9,R5:R47)</f>
        <v>5406230</v>
      </c>
      <c r="S50" s="63">
        <f>SUBTOTAL(9,S5:S47)</f>
        <v>1799302</v>
      </c>
      <c r="T50" s="67"/>
    </row>
    <row r="51" spans="1:20" hidden="1" outlineLevel="4">
      <c r="A51" s="91">
        <v>12</v>
      </c>
      <c r="B51" s="80" t="s">
        <v>38</v>
      </c>
      <c r="C51" s="80" t="s">
        <v>4</v>
      </c>
      <c r="D51" s="80" t="s">
        <v>108</v>
      </c>
      <c r="E51" s="81">
        <v>428</v>
      </c>
      <c r="F51" s="82">
        <f t="shared" si="0"/>
        <v>1.5377293181031499E-2</v>
      </c>
      <c r="G51" s="82">
        <f t="shared" si="1"/>
        <v>4.8067291883004499E-3</v>
      </c>
      <c r="H51" s="66">
        <f t="shared" si="2"/>
        <v>428</v>
      </c>
      <c r="I51" s="66">
        <f t="shared" si="3"/>
        <v>0</v>
      </c>
      <c r="J51" s="66">
        <f t="shared" si="4"/>
        <v>0</v>
      </c>
      <c r="K51" s="66">
        <f t="shared" si="5"/>
        <v>428</v>
      </c>
      <c r="L51" s="66">
        <f t="shared" si="6"/>
        <v>0</v>
      </c>
      <c r="M51" s="63">
        <v>3</v>
      </c>
      <c r="N51" s="63">
        <v>9</v>
      </c>
      <c r="O51" s="63">
        <v>58</v>
      </c>
      <c r="P51" s="63">
        <v>3</v>
      </c>
      <c r="Q51" s="63" t="s">
        <v>17</v>
      </c>
      <c r="R51" s="63">
        <v>568640</v>
      </c>
      <c r="S51" s="63">
        <v>177749</v>
      </c>
      <c r="T51" s="67">
        <v>1</v>
      </c>
    </row>
    <row r="52" spans="1:20" hidden="1" outlineLevel="4">
      <c r="A52" s="62">
        <v>12</v>
      </c>
      <c r="B52" s="63" t="s">
        <v>38</v>
      </c>
      <c r="C52" s="63" t="s">
        <v>4</v>
      </c>
      <c r="D52" s="63" t="s">
        <v>109</v>
      </c>
      <c r="E52" s="64">
        <v>325</v>
      </c>
      <c r="F52" s="65">
        <f t="shared" si="0"/>
        <v>1.2598148148148148E-2</v>
      </c>
      <c r="G52" s="65">
        <f t="shared" si="1"/>
        <v>9.1439102564102575E-3</v>
      </c>
      <c r="H52" s="66">
        <f t="shared" si="2"/>
        <v>325</v>
      </c>
      <c r="I52" s="66">
        <f t="shared" si="3"/>
        <v>0</v>
      </c>
      <c r="J52" s="66">
        <f t="shared" si="4"/>
        <v>0</v>
      </c>
      <c r="K52" s="66">
        <f t="shared" si="5"/>
        <v>325</v>
      </c>
      <c r="L52" s="66">
        <f t="shared" si="6"/>
        <v>0</v>
      </c>
      <c r="M52" s="63">
        <v>3</v>
      </c>
      <c r="N52" s="63">
        <v>9</v>
      </c>
      <c r="O52" s="63">
        <v>162</v>
      </c>
      <c r="P52" s="63">
        <v>3</v>
      </c>
      <c r="Q52" s="63" t="s">
        <v>17</v>
      </c>
      <c r="R52" s="63">
        <v>353756</v>
      </c>
      <c r="S52" s="63">
        <v>256761</v>
      </c>
      <c r="T52" s="67">
        <v>1</v>
      </c>
    </row>
    <row r="53" spans="1:20" hidden="1" outlineLevel="4">
      <c r="A53" s="62">
        <v>12</v>
      </c>
      <c r="B53" s="63" t="s">
        <v>38</v>
      </c>
      <c r="C53" s="63" t="s">
        <v>4</v>
      </c>
      <c r="D53" s="63" t="s">
        <v>107</v>
      </c>
      <c r="E53" s="64">
        <v>267</v>
      </c>
      <c r="F53" s="65">
        <f t="shared" si="0"/>
        <v>1.3264192329033154E-2</v>
      </c>
      <c r="G53" s="65">
        <f t="shared" si="1"/>
        <v>8.669718407546123E-8</v>
      </c>
      <c r="H53" s="66">
        <f t="shared" si="2"/>
        <v>267</v>
      </c>
      <c r="I53" s="66">
        <f t="shared" si="3"/>
        <v>0</v>
      </c>
      <c r="J53" s="66">
        <f t="shared" si="4"/>
        <v>0</v>
      </c>
      <c r="K53" s="66">
        <f t="shared" si="5"/>
        <v>0</v>
      </c>
      <c r="L53" s="66">
        <f t="shared" si="6"/>
        <v>267</v>
      </c>
      <c r="M53" s="63">
        <v>8</v>
      </c>
      <c r="N53" s="63">
        <v>9</v>
      </c>
      <c r="O53" s="63">
        <v>217</v>
      </c>
      <c r="P53" s="63">
        <v>3</v>
      </c>
      <c r="Q53" s="63" t="s">
        <v>17</v>
      </c>
      <c r="R53" s="63">
        <v>305989</v>
      </c>
      <c r="S53" s="63">
        <v>2</v>
      </c>
      <c r="T53" s="67">
        <v>1</v>
      </c>
    </row>
    <row r="54" spans="1:20" hidden="1" outlineLevel="4">
      <c r="A54" s="62">
        <v>12</v>
      </c>
      <c r="B54" s="63" t="s">
        <v>38</v>
      </c>
      <c r="C54" s="63" t="s">
        <v>4</v>
      </c>
      <c r="D54" s="63" t="s">
        <v>111</v>
      </c>
      <c r="E54" s="64">
        <v>1</v>
      </c>
      <c r="F54" s="65">
        <f t="shared" si="0"/>
        <v>5.324074074074074E-3</v>
      </c>
      <c r="G54" s="65">
        <f t="shared" si="1"/>
        <v>4.0046296296296297E-3</v>
      </c>
      <c r="H54" s="66">
        <f t="shared" si="2"/>
        <v>1</v>
      </c>
      <c r="I54" s="66">
        <f t="shared" si="3"/>
        <v>0</v>
      </c>
      <c r="J54" s="66">
        <f t="shared" si="4"/>
        <v>0</v>
      </c>
      <c r="K54" s="66">
        <f t="shared" si="5"/>
        <v>1</v>
      </c>
      <c r="L54" s="66">
        <f t="shared" si="6"/>
        <v>0</v>
      </c>
      <c r="M54" s="63">
        <v>3</v>
      </c>
      <c r="N54" s="63">
        <v>9</v>
      </c>
      <c r="O54" s="63">
        <v>224</v>
      </c>
      <c r="P54" s="63">
        <v>3</v>
      </c>
      <c r="Q54" s="63" t="s">
        <v>17</v>
      </c>
      <c r="R54" s="63">
        <v>460</v>
      </c>
      <c r="S54" s="63">
        <v>346</v>
      </c>
      <c r="T54" s="67">
        <v>1</v>
      </c>
    </row>
    <row r="55" spans="1:20" hidden="1" outlineLevel="3" collapsed="1">
      <c r="A55" s="62"/>
      <c r="B55" s="63"/>
      <c r="C55" s="68" t="s">
        <v>144</v>
      </c>
      <c r="D55" s="69"/>
      <c r="E55" s="70">
        <f>SUBTOTAL(9,E51:E54)</f>
        <v>1021</v>
      </c>
      <c r="F55" s="71"/>
      <c r="G55" s="71"/>
      <c r="H55" s="66">
        <f>SUBTOTAL(9,H51:H54)</f>
        <v>1021</v>
      </c>
      <c r="I55" s="66">
        <f>SUBTOTAL(9,I51:I54)</f>
        <v>0</v>
      </c>
      <c r="J55" s="66">
        <f>SUBTOTAL(9,J51:J54)</f>
        <v>0</v>
      </c>
      <c r="K55" s="66">
        <f>SUBTOTAL(9,K51:K54)</f>
        <v>754</v>
      </c>
      <c r="L55" s="66">
        <f>SUBTOTAL(9,L51:L54)</f>
        <v>267</v>
      </c>
      <c r="M55" s="63"/>
      <c r="N55" s="63"/>
      <c r="O55" s="63"/>
      <c r="P55" s="63"/>
      <c r="Q55" s="63"/>
      <c r="R55" s="63">
        <f>SUBTOTAL(9,R51:R54)</f>
        <v>1228845</v>
      </c>
      <c r="S55" s="63">
        <f>SUBTOTAL(9,S51:S54)</f>
        <v>434858</v>
      </c>
      <c r="T55" s="67"/>
    </row>
    <row r="56" spans="1:20" ht="15.6" outlineLevel="2" collapsed="1">
      <c r="A56" s="62"/>
      <c r="B56" s="76" t="s">
        <v>87</v>
      </c>
      <c r="C56" s="77"/>
      <c r="D56" s="77"/>
      <c r="E56" s="78">
        <f>SUBTOTAL(9,E51:E54)</f>
        <v>1021</v>
      </c>
      <c r="F56" s="79">
        <v>1.3930208673413866E-2</v>
      </c>
      <c r="G56" s="79">
        <v>4.9295579859977507E-3</v>
      </c>
      <c r="H56" s="66">
        <f>SUBTOTAL(9,H51:H54)</f>
        <v>1021</v>
      </c>
      <c r="I56" s="66">
        <f>SUBTOTAL(9,I51:I54)</f>
        <v>0</v>
      </c>
      <c r="J56" s="66">
        <f>SUBTOTAL(9,J51:J54)</f>
        <v>0</v>
      </c>
      <c r="K56" s="66">
        <f>SUBTOTAL(9,K51:K54)</f>
        <v>754</v>
      </c>
      <c r="L56" s="66">
        <f>SUBTOTAL(9,L51:L54)</f>
        <v>267</v>
      </c>
      <c r="M56" s="63"/>
      <c r="N56" s="63"/>
      <c r="O56" s="63"/>
      <c r="P56" s="63"/>
      <c r="Q56" s="63"/>
      <c r="R56" s="63">
        <f>SUBTOTAL(9,R51:R54)</f>
        <v>1228845</v>
      </c>
      <c r="S56" s="63">
        <f>SUBTOTAL(9,S51:S54)</f>
        <v>434858</v>
      </c>
      <c r="T56" s="67"/>
    </row>
    <row r="57" spans="1:20" hidden="1" outlineLevel="4">
      <c r="A57" s="62">
        <v>12</v>
      </c>
      <c r="B57" s="63" t="s">
        <v>39</v>
      </c>
      <c r="C57" s="63" t="s">
        <v>4</v>
      </c>
      <c r="D57" s="63" t="s">
        <v>120</v>
      </c>
      <c r="E57" s="64">
        <v>75</v>
      </c>
      <c r="F57" s="65">
        <f t="shared" si="0"/>
        <v>9.4016975308641969E-3</v>
      </c>
      <c r="G57" s="65">
        <f t="shared" si="1"/>
        <v>4.8214506172839502E-3</v>
      </c>
      <c r="H57" s="66">
        <f t="shared" si="2"/>
        <v>75</v>
      </c>
      <c r="I57" s="66">
        <f t="shared" si="3"/>
        <v>0</v>
      </c>
      <c r="J57" s="66">
        <f t="shared" si="4"/>
        <v>0</v>
      </c>
      <c r="K57" s="66">
        <f t="shared" si="5"/>
        <v>75</v>
      </c>
      <c r="L57" s="66">
        <f t="shared" si="6"/>
        <v>0</v>
      </c>
      <c r="M57" s="63">
        <v>3</v>
      </c>
      <c r="N57" s="63">
        <v>10</v>
      </c>
      <c r="O57" s="63">
        <v>57</v>
      </c>
      <c r="P57" s="63">
        <v>3</v>
      </c>
      <c r="Q57" s="63" t="s">
        <v>17</v>
      </c>
      <c r="R57" s="63">
        <v>60923</v>
      </c>
      <c r="S57" s="63">
        <v>31243</v>
      </c>
      <c r="T57" s="67">
        <v>1</v>
      </c>
    </row>
    <row r="58" spans="1:20" hidden="1" outlineLevel="4">
      <c r="A58" s="62">
        <v>12</v>
      </c>
      <c r="B58" s="63" t="s">
        <v>39</v>
      </c>
      <c r="C58" s="63" t="s">
        <v>4</v>
      </c>
      <c r="D58" s="63" t="s">
        <v>108</v>
      </c>
      <c r="E58" s="64">
        <v>220</v>
      </c>
      <c r="F58" s="65">
        <f t="shared" si="0"/>
        <v>1.6433922558922561E-2</v>
      </c>
      <c r="G58" s="65">
        <f t="shared" si="1"/>
        <v>5.6857638888888886E-3</v>
      </c>
      <c r="H58" s="66">
        <f t="shared" si="2"/>
        <v>220</v>
      </c>
      <c r="I58" s="66">
        <f t="shared" si="3"/>
        <v>0</v>
      </c>
      <c r="J58" s="66">
        <f t="shared" si="4"/>
        <v>0</v>
      </c>
      <c r="K58" s="66">
        <f t="shared" si="5"/>
        <v>220</v>
      </c>
      <c r="L58" s="66">
        <f t="shared" si="6"/>
        <v>0</v>
      </c>
      <c r="M58" s="63">
        <v>3</v>
      </c>
      <c r="N58" s="63">
        <v>10</v>
      </c>
      <c r="O58" s="63">
        <v>58</v>
      </c>
      <c r="P58" s="63">
        <v>3</v>
      </c>
      <c r="Q58" s="63" t="s">
        <v>17</v>
      </c>
      <c r="R58" s="63">
        <v>312376</v>
      </c>
      <c r="S58" s="63">
        <v>108075</v>
      </c>
      <c r="T58" s="67">
        <v>1</v>
      </c>
    </row>
    <row r="59" spans="1:20" hidden="1" outlineLevel="4">
      <c r="A59" s="62">
        <v>12</v>
      </c>
      <c r="B59" s="63" t="s">
        <v>39</v>
      </c>
      <c r="C59" s="63" t="s">
        <v>4</v>
      </c>
      <c r="D59" s="63" t="s">
        <v>121</v>
      </c>
      <c r="E59" s="64">
        <v>207</v>
      </c>
      <c r="F59" s="65">
        <f t="shared" si="0"/>
        <v>1.142942610484881E-2</v>
      </c>
      <c r="G59" s="65">
        <f t="shared" si="1"/>
        <v>2.7131977992485238E-3</v>
      </c>
      <c r="H59" s="66">
        <f t="shared" si="2"/>
        <v>207</v>
      </c>
      <c r="I59" s="66">
        <f t="shared" si="3"/>
        <v>0</v>
      </c>
      <c r="J59" s="66">
        <f t="shared" si="4"/>
        <v>0</v>
      </c>
      <c r="K59" s="66">
        <f t="shared" si="5"/>
        <v>207</v>
      </c>
      <c r="L59" s="66">
        <f t="shared" si="6"/>
        <v>0</v>
      </c>
      <c r="M59" s="63">
        <v>3</v>
      </c>
      <c r="N59" s="63">
        <v>10</v>
      </c>
      <c r="O59" s="63">
        <v>98</v>
      </c>
      <c r="P59" s="63">
        <v>3</v>
      </c>
      <c r="Q59" s="63" t="s">
        <v>17</v>
      </c>
      <c r="R59" s="63">
        <v>204413</v>
      </c>
      <c r="S59" s="63">
        <v>48525</v>
      </c>
      <c r="T59" s="67">
        <v>1</v>
      </c>
    </row>
    <row r="60" spans="1:20" hidden="1" outlineLevel="4">
      <c r="A60" s="62">
        <v>12</v>
      </c>
      <c r="B60" s="63" t="s">
        <v>39</v>
      </c>
      <c r="C60" s="63" t="s">
        <v>4</v>
      </c>
      <c r="D60" s="63" t="s">
        <v>162</v>
      </c>
      <c r="E60" s="64">
        <v>59</v>
      </c>
      <c r="F60" s="65">
        <f t="shared" si="0"/>
        <v>1.1674317325800376E-2</v>
      </c>
      <c r="G60" s="65">
        <f t="shared" si="1"/>
        <v>6.7335608913998745E-3</v>
      </c>
      <c r="H60" s="66">
        <f t="shared" si="2"/>
        <v>59</v>
      </c>
      <c r="I60" s="66">
        <f t="shared" si="3"/>
        <v>0</v>
      </c>
      <c r="J60" s="66">
        <f t="shared" si="4"/>
        <v>0</v>
      </c>
      <c r="K60" s="66">
        <f t="shared" si="5"/>
        <v>59</v>
      </c>
      <c r="L60" s="66">
        <f t="shared" si="6"/>
        <v>0</v>
      </c>
      <c r="M60" s="63">
        <v>3</v>
      </c>
      <c r="N60" s="63">
        <v>10</v>
      </c>
      <c r="O60" s="63">
        <v>207</v>
      </c>
      <c r="P60" s="63">
        <v>3</v>
      </c>
      <c r="Q60" s="63" t="s">
        <v>17</v>
      </c>
      <c r="R60" s="63">
        <v>59511</v>
      </c>
      <c r="S60" s="63">
        <v>34325</v>
      </c>
      <c r="T60" s="67">
        <v>1</v>
      </c>
    </row>
    <row r="61" spans="1:20" hidden="1" outlineLevel="4">
      <c r="A61" s="62">
        <v>12</v>
      </c>
      <c r="B61" s="63" t="s">
        <v>39</v>
      </c>
      <c r="C61" s="63" t="s">
        <v>4</v>
      </c>
      <c r="D61" s="63" t="s">
        <v>107</v>
      </c>
      <c r="E61" s="64">
        <v>156</v>
      </c>
      <c r="F61" s="65">
        <f t="shared" si="0"/>
        <v>8.2134377967711305E-3</v>
      </c>
      <c r="G61" s="65">
        <f t="shared" si="1"/>
        <v>1.483855650522317E-7</v>
      </c>
      <c r="H61" s="66">
        <f t="shared" si="2"/>
        <v>156</v>
      </c>
      <c r="I61" s="66">
        <f t="shared" si="3"/>
        <v>0</v>
      </c>
      <c r="J61" s="66">
        <f t="shared" si="4"/>
        <v>0</v>
      </c>
      <c r="K61" s="66">
        <f t="shared" si="5"/>
        <v>0</v>
      </c>
      <c r="L61" s="66">
        <f t="shared" si="6"/>
        <v>156</v>
      </c>
      <c r="M61" s="63">
        <v>8</v>
      </c>
      <c r="N61" s="63">
        <v>10</v>
      </c>
      <c r="O61" s="63">
        <v>217</v>
      </c>
      <c r="P61" s="63">
        <v>3</v>
      </c>
      <c r="Q61" s="63" t="s">
        <v>17</v>
      </c>
      <c r="R61" s="63">
        <v>110704</v>
      </c>
      <c r="S61" s="63">
        <v>2</v>
      </c>
      <c r="T61" s="67">
        <v>1</v>
      </c>
    </row>
    <row r="62" spans="1:20" hidden="1" outlineLevel="3" collapsed="1">
      <c r="A62" s="62"/>
      <c r="B62" s="63"/>
      <c r="C62" s="68" t="s">
        <v>144</v>
      </c>
      <c r="D62" s="69"/>
      <c r="E62" s="70">
        <f>SUBTOTAL(9,E57:E61)</f>
        <v>717</v>
      </c>
      <c r="F62" s="71"/>
      <c r="G62" s="71"/>
      <c r="H62" s="66">
        <f>SUBTOTAL(9,H57:H61)</f>
        <v>717</v>
      </c>
      <c r="I62" s="66">
        <f>SUBTOTAL(9,I57:I61)</f>
        <v>0</v>
      </c>
      <c r="J62" s="66">
        <f>SUBTOTAL(9,J57:J61)</f>
        <v>0</v>
      </c>
      <c r="K62" s="66">
        <f>SUBTOTAL(9,K57:K61)</f>
        <v>561</v>
      </c>
      <c r="L62" s="66">
        <f>SUBTOTAL(9,L57:L61)</f>
        <v>156</v>
      </c>
      <c r="M62" s="63"/>
      <c r="N62" s="63"/>
      <c r="O62" s="63"/>
      <c r="P62" s="63"/>
      <c r="Q62" s="63"/>
      <c r="R62" s="63">
        <f>SUBTOTAL(9,R57:R61)</f>
        <v>747927</v>
      </c>
      <c r="S62" s="63">
        <f>SUBTOTAL(9,S57:S61)</f>
        <v>222170</v>
      </c>
      <c r="T62" s="67"/>
    </row>
    <row r="63" spans="1:20" hidden="1" outlineLevel="4">
      <c r="A63" s="62">
        <v>12</v>
      </c>
      <c r="B63" s="63" t="s">
        <v>39</v>
      </c>
      <c r="C63" s="63" t="s">
        <v>5</v>
      </c>
      <c r="D63" s="63" t="s">
        <v>122</v>
      </c>
      <c r="E63" s="64">
        <v>81</v>
      </c>
      <c r="F63" s="65">
        <f t="shared" si="0"/>
        <v>1.9843249885688159E-2</v>
      </c>
      <c r="G63" s="65">
        <f t="shared" si="1"/>
        <v>4.8030978509373571E-3</v>
      </c>
      <c r="H63" s="66">
        <f t="shared" si="2"/>
        <v>0</v>
      </c>
      <c r="I63" s="66">
        <f t="shared" si="3"/>
        <v>81</v>
      </c>
      <c r="J63" s="66">
        <f t="shared" si="4"/>
        <v>0</v>
      </c>
      <c r="K63" s="66">
        <f t="shared" si="5"/>
        <v>81</v>
      </c>
      <c r="L63" s="66">
        <f t="shared" si="6"/>
        <v>0</v>
      </c>
      <c r="M63" s="63">
        <v>3</v>
      </c>
      <c r="N63" s="63">
        <v>10</v>
      </c>
      <c r="O63" s="63">
        <v>63</v>
      </c>
      <c r="P63" s="63">
        <v>8</v>
      </c>
      <c r="Q63" s="63" t="s">
        <v>42</v>
      </c>
      <c r="R63" s="63">
        <v>138871</v>
      </c>
      <c r="S63" s="63">
        <v>33614</v>
      </c>
      <c r="T63" s="67">
        <v>1</v>
      </c>
    </row>
    <row r="64" spans="1:20" hidden="1" outlineLevel="4">
      <c r="A64" s="62">
        <v>12</v>
      </c>
      <c r="B64" s="63" t="s">
        <v>39</v>
      </c>
      <c r="C64" s="63" t="s">
        <v>5</v>
      </c>
      <c r="D64" s="63" t="s">
        <v>123</v>
      </c>
      <c r="E64" s="64">
        <v>48</v>
      </c>
      <c r="F64" s="65">
        <f t="shared" si="0"/>
        <v>8.6928530092592587E-3</v>
      </c>
      <c r="G64" s="65">
        <f t="shared" si="1"/>
        <v>5.8408082561728393E-3</v>
      </c>
      <c r="H64" s="66">
        <f t="shared" si="2"/>
        <v>0</v>
      </c>
      <c r="I64" s="66">
        <f t="shared" si="3"/>
        <v>48</v>
      </c>
      <c r="J64" s="66">
        <f t="shared" si="4"/>
        <v>0</v>
      </c>
      <c r="K64" s="66">
        <f t="shared" si="5"/>
        <v>48</v>
      </c>
      <c r="L64" s="66">
        <f t="shared" si="6"/>
        <v>0</v>
      </c>
      <c r="M64" s="63">
        <v>3</v>
      </c>
      <c r="N64" s="63">
        <v>10</v>
      </c>
      <c r="O64" s="63">
        <v>167</v>
      </c>
      <c r="P64" s="63">
        <v>6</v>
      </c>
      <c r="Q64" s="63" t="s">
        <v>43</v>
      </c>
      <c r="R64" s="63">
        <v>36051</v>
      </c>
      <c r="S64" s="63">
        <v>24223</v>
      </c>
      <c r="T64" s="67">
        <v>1</v>
      </c>
    </row>
    <row r="65" spans="1:20" hidden="1" outlineLevel="4">
      <c r="A65" s="62">
        <v>12</v>
      </c>
      <c r="B65" s="63" t="s">
        <v>39</v>
      </c>
      <c r="C65" s="63" t="s">
        <v>5</v>
      </c>
      <c r="D65" s="63" t="s">
        <v>124</v>
      </c>
      <c r="E65" s="64">
        <v>80</v>
      </c>
      <c r="F65" s="65">
        <f t="shared" si="0"/>
        <v>1.9630063657407406E-2</v>
      </c>
      <c r="G65" s="65">
        <f t="shared" si="1"/>
        <v>1.1501736111111111E-3</v>
      </c>
      <c r="H65" s="66">
        <f t="shared" si="2"/>
        <v>0</v>
      </c>
      <c r="I65" s="66">
        <f t="shared" si="3"/>
        <v>80</v>
      </c>
      <c r="J65" s="66">
        <f t="shared" si="4"/>
        <v>0</v>
      </c>
      <c r="K65" s="66">
        <f t="shared" si="5"/>
        <v>80</v>
      </c>
      <c r="L65" s="66">
        <f t="shared" si="6"/>
        <v>0</v>
      </c>
      <c r="M65" s="63">
        <v>3</v>
      </c>
      <c r="N65" s="63">
        <v>10</v>
      </c>
      <c r="O65" s="63">
        <v>168</v>
      </c>
      <c r="P65" s="63">
        <v>12</v>
      </c>
      <c r="Q65" s="63" t="s">
        <v>29</v>
      </c>
      <c r="R65" s="63">
        <v>135683</v>
      </c>
      <c r="S65" s="63">
        <v>7950</v>
      </c>
      <c r="T65" s="67">
        <v>1</v>
      </c>
    </row>
    <row r="66" spans="1:20" hidden="1" outlineLevel="3" collapsed="1">
      <c r="A66" s="62"/>
      <c r="B66" s="63"/>
      <c r="C66" s="72" t="s">
        <v>145</v>
      </c>
      <c r="D66" s="73"/>
      <c r="E66" s="74">
        <f>SUBTOTAL(9,E63:E65)</f>
        <v>209</v>
      </c>
      <c r="F66" s="75"/>
      <c r="G66" s="75"/>
      <c r="H66" s="66">
        <f>SUBTOTAL(9,H63:H65)</f>
        <v>0</v>
      </c>
      <c r="I66" s="66">
        <f>SUBTOTAL(9,I63:I65)</f>
        <v>209</v>
      </c>
      <c r="J66" s="66">
        <f>SUBTOTAL(9,J63:J65)</f>
        <v>0</v>
      </c>
      <c r="K66" s="66">
        <f>SUBTOTAL(9,K63:K65)</f>
        <v>209</v>
      </c>
      <c r="L66" s="66">
        <f>SUBTOTAL(9,L63:L65)</f>
        <v>0</v>
      </c>
      <c r="M66" s="63"/>
      <c r="N66" s="63"/>
      <c r="O66" s="63"/>
      <c r="P66" s="63"/>
      <c r="Q66" s="63"/>
      <c r="R66" s="63">
        <f>SUBTOTAL(9,R63:R65)</f>
        <v>310605</v>
      </c>
      <c r="S66" s="63">
        <f>SUBTOTAL(9,S63:S65)</f>
        <v>65787</v>
      </c>
      <c r="T66" s="67"/>
    </row>
    <row r="67" spans="1:20" ht="15.6" outlineLevel="2" collapsed="1">
      <c r="A67" s="62"/>
      <c r="B67" s="76" t="s">
        <v>88</v>
      </c>
      <c r="C67" s="77"/>
      <c r="D67" s="77"/>
      <c r="E67" s="78">
        <f>SUBTOTAL(9,E57:E65)</f>
        <v>926</v>
      </c>
      <c r="F67" s="79">
        <v>1.3230591552675785E-2</v>
      </c>
      <c r="G67" s="79">
        <v>3.5991745660347171E-3</v>
      </c>
      <c r="H67" s="66">
        <f>SUBTOTAL(9,H57:H65)</f>
        <v>717</v>
      </c>
      <c r="I67" s="66">
        <f>SUBTOTAL(9,I57:I65)</f>
        <v>209</v>
      </c>
      <c r="J67" s="66">
        <f>SUBTOTAL(9,J57:J65)</f>
        <v>0</v>
      </c>
      <c r="K67" s="66">
        <f>SUBTOTAL(9,K57:K65)</f>
        <v>770</v>
      </c>
      <c r="L67" s="66">
        <f>SUBTOTAL(9,L57:L65)</f>
        <v>156</v>
      </c>
      <c r="M67" s="63"/>
      <c r="N67" s="63"/>
      <c r="O67" s="63"/>
      <c r="P67" s="63"/>
      <c r="Q67" s="63"/>
      <c r="R67" s="63">
        <f>SUBTOTAL(9,R57:R65)</f>
        <v>1058532</v>
      </c>
      <c r="S67" s="63">
        <f>SUBTOTAL(9,S57:S65)</f>
        <v>287957</v>
      </c>
      <c r="T67" s="67"/>
    </row>
    <row r="68" spans="1:20" hidden="1" outlineLevel="4">
      <c r="A68" s="62">
        <v>12</v>
      </c>
      <c r="B68" s="63" t="s">
        <v>44</v>
      </c>
      <c r="C68" s="63" t="s">
        <v>4</v>
      </c>
      <c r="D68" s="63" t="s">
        <v>109</v>
      </c>
      <c r="E68" s="64">
        <v>101</v>
      </c>
      <c r="F68" s="65">
        <f t="shared" si="0"/>
        <v>2.8077557755775577E-2</v>
      </c>
      <c r="G68" s="65">
        <f t="shared" si="1"/>
        <v>6.7261413641364134E-3</v>
      </c>
      <c r="H68" s="66">
        <f t="shared" si="2"/>
        <v>101</v>
      </c>
      <c r="I68" s="66">
        <f t="shared" si="3"/>
        <v>0</v>
      </c>
      <c r="J68" s="66">
        <f t="shared" si="4"/>
        <v>0</v>
      </c>
      <c r="K68" s="66">
        <f t="shared" si="5"/>
        <v>101</v>
      </c>
      <c r="L68" s="66">
        <f t="shared" si="6"/>
        <v>0</v>
      </c>
      <c r="M68" s="63">
        <v>3</v>
      </c>
      <c r="N68" s="63">
        <v>24</v>
      </c>
      <c r="O68" s="63">
        <v>162</v>
      </c>
      <c r="P68" s="63">
        <v>3</v>
      </c>
      <c r="Q68" s="63" t="s">
        <v>17</v>
      </c>
      <c r="R68" s="63">
        <v>245016</v>
      </c>
      <c r="S68" s="63">
        <v>58695</v>
      </c>
      <c r="T68" s="67">
        <v>1</v>
      </c>
    </row>
    <row r="69" spans="1:20" hidden="1" outlineLevel="4">
      <c r="A69" s="62">
        <v>12</v>
      </c>
      <c r="B69" s="63" t="s">
        <v>44</v>
      </c>
      <c r="C69" s="63" t="s">
        <v>4</v>
      </c>
      <c r="D69" s="63" t="s">
        <v>107</v>
      </c>
      <c r="E69" s="64">
        <v>2</v>
      </c>
      <c r="F69" s="65">
        <f t="shared" si="0"/>
        <v>1.8825231481481481E-2</v>
      </c>
      <c r="G69" s="65">
        <f t="shared" si="1"/>
        <v>0</v>
      </c>
      <c r="H69" s="66">
        <f t="shared" si="2"/>
        <v>2</v>
      </c>
      <c r="I69" s="66">
        <f t="shared" si="3"/>
        <v>0</v>
      </c>
      <c r="J69" s="66">
        <f t="shared" si="4"/>
        <v>0</v>
      </c>
      <c r="K69" s="66">
        <f t="shared" si="5"/>
        <v>0</v>
      </c>
      <c r="L69" s="66">
        <f t="shared" si="6"/>
        <v>2</v>
      </c>
      <c r="M69" s="63">
        <v>8</v>
      </c>
      <c r="N69" s="63">
        <v>24</v>
      </c>
      <c r="O69" s="63">
        <v>217</v>
      </c>
      <c r="P69" s="63">
        <v>3</v>
      </c>
      <c r="Q69" s="63" t="s">
        <v>17</v>
      </c>
      <c r="R69" s="63">
        <v>3253</v>
      </c>
      <c r="S69" s="63">
        <v>0</v>
      </c>
      <c r="T69" s="67">
        <v>1</v>
      </c>
    </row>
    <row r="70" spans="1:20" hidden="1" outlineLevel="3" collapsed="1">
      <c r="A70" s="62"/>
      <c r="B70" s="63"/>
      <c r="C70" s="68" t="s">
        <v>144</v>
      </c>
      <c r="D70" s="69"/>
      <c r="E70" s="70">
        <f>SUBTOTAL(9,E68:E69)</f>
        <v>103</v>
      </c>
      <c r="F70" s="71"/>
      <c r="G70" s="71"/>
      <c r="H70" s="66">
        <f>SUBTOTAL(9,H68:H69)</f>
        <v>103</v>
      </c>
      <c r="I70" s="66">
        <f>SUBTOTAL(9,I68:I69)</f>
        <v>0</v>
      </c>
      <c r="J70" s="66">
        <f>SUBTOTAL(9,J68:J69)</f>
        <v>0</v>
      </c>
      <c r="K70" s="66">
        <f>SUBTOTAL(9,K68:K69)</f>
        <v>101</v>
      </c>
      <c r="L70" s="66">
        <f>SUBTOTAL(9,L68:L69)</f>
        <v>2</v>
      </c>
      <c r="M70" s="63"/>
      <c r="N70" s="63"/>
      <c r="O70" s="63"/>
      <c r="P70" s="63"/>
      <c r="Q70" s="63"/>
      <c r="R70" s="63">
        <f>SUBTOTAL(9,R68:R69)</f>
        <v>248269</v>
      </c>
      <c r="S70" s="63">
        <f>SUBTOTAL(9,S68:S69)</f>
        <v>58695</v>
      </c>
      <c r="T70" s="67"/>
    </row>
    <row r="71" spans="1:20" ht="15.6" outlineLevel="2" collapsed="1">
      <c r="A71" s="62"/>
      <c r="B71" s="76" t="s">
        <v>89</v>
      </c>
      <c r="C71" s="77"/>
      <c r="D71" s="77"/>
      <c r="E71" s="78">
        <f>SUBTOTAL(9,E68:E69)</f>
        <v>103</v>
      </c>
      <c r="F71" s="79">
        <v>2.7897900934915495E-2</v>
      </c>
      <c r="G71" s="79">
        <v>6.5955366774541535E-3</v>
      </c>
      <c r="H71" s="66">
        <f>SUBTOTAL(9,H68:H69)</f>
        <v>103</v>
      </c>
      <c r="I71" s="66">
        <f>SUBTOTAL(9,I68:I69)</f>
        <v>0</v>
      </c>
      <c r="J71" s="66">
        <f>SUBTOTAL(9,J68:J69)</f>
        <v>0</v>
      </c>
      <c r="K71" s="66">
        <f>SUBTOTAL(9,K68:K69)</f>
        <v>101</v>
      </c>
      <c r="L71" s="66">
        <f>SUBTOTAL(9,L68:L69)</f>
        <v>2</v>
      </c>
      <c r="M71" s="63"/>
      <c r="N71" s="63"/>
      <c r="O71" s="63"/>
      <c r="P71" s="63"/>
      <c r="Q71" s="63"/>
      <c r="R71" s="63">
        <f>SUBTOTAL(9,R68:R69)</f>
        <v>248269</v>
      </c>
      <c r="S71" s="63">
        <f>SUBTOTAL(9,S68:S69)</f>
        <v>58695</v>
      </c>
      <c r="T71" s="67"/>
    </row>
    <row r="72" spans="1:20" hidden="1" outlineLevel="4">
      <c r="A72" s="62">
        <v>12</v>
      </c>
      <c r="B72" s="63" t="s">
        <v>45</v>
      </c>
      <c r="C72" s="63" t="s">
        <v>4</v>
      </c>
      <c r="D72" s="63" t="s">
        <v>109</v>
      </c>
      <c r="E72" s="64">
        <v>352</v>
      </c>
      <c r="F72" s="65">
        <f t="shared" si="0"/>
        <v>1.0741957333754208E-2</v>
      </c>
      <c r="G72" s="65">
        <f t="shared" si="1"/>
        <v>5.7579703282828283E-3</v>
      </c>
      <c r="H72" s="66">
        <f t="shared" si="2"/>
        <v>352</v>
      </c>
      <c r="I72" s="66">
        <f t="shared" si="3"/>
        <v>0</v>
      </c>
      <c r="J72" s="66">
        <f t="shared" si="4"/>
        <v>0</v>
      </c>
      <c r="K72" s="66">
        <f t="shared" si="5"/>
        <v>352</v>
      </c>
      <c r="L72" s="66">
        <f t="shared" si="6"/>
        <v>0</v>
      </c>
      <c r="M72" s="63">
        <v>3</v>
      </c>
      <c r="N72" s="63">
        <v>7</v>
      </c>
      <c r="O72" s="63">
        <v>162</v>
      </c>
      <c r="P72" s="63">
        <v>3</v>
      </c>
      <c r="Q72" s="63" t="s">
        <v>17</v>
      </c>
      <c r="R72" s="63">
        <v>326693</v>
      </c>
      <c r="S72" s="63">
        <v>175116</v>
      </c>
      <c r="T72" s="67">
        <v>1</v>
      </c>
    </row>
    <row r="73" spans="1:20" hidden="1" outlineLevel="4">
      <c r="A73" s="62">
        <v>12</v>
      </c>
      <c r="B73" s="63" t="s">
        <v>45</v>
      </c>
      <c r="C73" s="63" t="s">
        <v>4</v>
      </c>
      <c r="D73" s="63" t="s">
        <v>107</v>
      </c>
      <c r="E73" s="64">
        <v>12</v>
      </c>
      <c r="F73" s="65">
        <f t="shared" si="0"/>
        <v>1.2686149691358024E-2</v>
      </c>
      <c r="G73" s="65">
        <f t="shared" si="1"/>
        <v>9.645061728395062E-7</v>
      </c>
      <c r="H73" s="66">
        <f t="shared" si="2"/>
        <v>12</v>
      </c>
      <c r="I73" s="66">
        <f t="shared" si="3"/>
        <v>0</v>
      </c>
      <c r="J73" s="66">
        <f t="shared" si="4"/>
        <v>0</v>
      </c>
      <c r="K73" s="66">
        <f t="shared" si="5"/>
        <v>0</v>
      </c>
      <c r="L73" s="66">
        <f t="shared" si="6"/>
        <v>12</v>
      </c>
      <c r="M73" s="63">
        <v>8</v>
      </c>
      <c r="N73" s="63">
        <v>7</v>
      </c>
      <c r="O73" s="63">
        <v>217</v>
      </c>
      <c r="P73" s="63">
        <v>3</v>
      </c>
      <c r="Q73" s="63" t="s">
        <v>17</v>
      </c>
      <c r="R73" s="63">
        <v>13153</v>
      </c>
      <c r="S73" s="63">
        <v>1</v>
      </c>
      <c r="T73" s="67">
        <v>1</v>
      </c>
    </row>
    <row r="74" spans="1:20" hidden="1" outlineLevel="3" collapsed="1">
      <c r="A74" s="62"/>
      <c r="B74" s="63"/>
      <c r="C74" s="68" t="s">
        <v>144</v>
      </c>
      <c r="D74" s="69"/>
      <c r="E74" s="70">
        <f>SUBTOTAL(9,E72:E73)</f>
        <v>364</v>
      </c>
      <c r="F74" s="71"/>
      <c r="G74" s="71"/>
      <c r="H74" s="66">
        <f>SUBTOTAL(9,H72:H73)</f>
        <v>364</v>
      </c>
      <c r="I74" s="66">
        <f>SUBTOTAL(9,I72:I73)</f>
        <v>0</v>
      </c>
      <c r="J74" s="66">
        <f>SUBTOTAL(9,J72:J73)</f>
        <v>0</v>
      </c>
      <c r="K74" s="66">
        <f>SUBTOTAL(9,K72:K73)</f>
        <v>352</v>
      </c>
      <c r="L74" s="66">
        <f>SUBTOTAL(9,L72:L73)</f>
        <v>12</v>
      </c>
      <c r="M74" s="63"/>
      <c r="N74" s="63"/>
      <c r="O74" s="63"/>
      <c r="P74" s="63"/>
      <c r="Q74" s="63"/>
      <c r="R74" s="63">
        <f>SUBTOTAL(9,R72:R73)</f>
        <v>339846</v>
      </c>
      <c r="S74" s="63">
        <f>SUBTOTAL(9,S72:S73)</f>
        <v>175117</v>
      </c>
      <c r="T74" s="67"/>
    </row>
    <row r="75" spans="1:20" ht="15.6" outlineLevel="2" collapsed="1">
      <c r="A75" s="62"/>
      <c r="B75" s="76" t="s">
        <v>90</v>
      </c>
      <c r="C75" s="77"/>
      <c r="D75" s="77"/>
      <c r="E75" s="78">
        <f>SUBTOTAL(9,E72:E73)</f>
        <v>364</v>
      </c>
      <c r="F75" s="79">
        <v>1.0806051587301586E-2</v>
      </c>
      <c r="G75" s="79">
        <v>5.5681789275539278E-3</v>
      </c>
      <c r="H75" s="66">
        <f>SUBTOTAL(9,H72:H73)</f>
        <v>364</v>
      </c>
      <c r="I75" s="66">
        <f>SUBTOTAL(9,I72:I73)</f>
        <v>0</v>
      </c>
      <c r="J75" s="66">
        <f>SUBTOTAL(9,J72:J73)</f>
        <v>0</v>
      </c>
      <c r="K75" s="66">
        <f>SUBTOTAL(9,K72:K73)</f>
        <v>352</v>
      </c>
      <c r="L75" s="66">
        <f>SUBTOTAL(9,L72:L73)</f>
        <v>12</v>
      </c>
      <c r="M75" s="63"/>
      <c r="N75" s="63"/>
      <c r="O75" s="63"/>
      <c r="P75" s="63"/>
      <c r="Q75" s="63"/>
      <c r="R75" s="63">
        <f>SUBTOTAL(9,R72:R73)</f>
        <v>339846</v>
      </c>
      <c r="S75" s="63">
        <f>SUBTOTAL(9,S72:S73)</f>
        <v>175117</v>
      </c>
      <c r="T75" s="67"/>
    </row>
    <row r="76" spans="1:20" hidden="1" outlineLevel="4">
      <c r="A76" s="62">
        <v>12</v>
      </c>
      <c r="B76" s="63" t="s">
        <v>46</v>
      </c>
      <c r="C76" s="63" t="s">
        <v>4</v>
      </c>
      <c r="D76" s="63" t="s">
        <v>16</v>
      </c>
      <c r="E76" s="64">
        <v>42</v>
      </c>
      <c r="F76" s="65">
        <f t="shared" si="0"/>
        <v>4.3562610229276903E-3</v>
      </c>
      <c r="G76" s="65">
        <f t="shared" si="1"/>
        <v>2.0993165784832452E-3</v>
      </c>
      <c r="H76" s="66">
        <f t="shared" si="2"/>
        <v>42</v>
      </c>
      <c r="I76" s="66">
        <f t="shared" si="3"/>
        <v>0</v>
      </c>
      <c r="J76" s="66">
        <f t="shared" si="4"/>
        <v>0</v>
      </c>
      <c r="K76" s="66">
        <f t="shared" si="5"/>
        <v>0</v>
      </c>
      <c r="L76" s="66">
        <f t="shared" si="6"/>
        <v>42</v>
      </c>
      <c r="M76" s="63">
        <v>1</v>
      </c>
      <c r="N76" s="63">
        <v>33</v>
      </c>
      <c r="O76" s="63">
        <v>17</v>
      </c>
      <c r="P76" s="63">
        <v>3</v>
      </c>
      <c r="Q76" s="63" t="s">
        <v>17</v>
      </c>
      <c r="R76" s="63">
        <v>15808</v>
      </c>
      <c r="S76" s="63">
        <v>7618</v>
      </c>
      <c r="T76" s="67">
        <v>1</v>
      </c>
    </row>
    <row r="77" spans="1:20" hidden="1" outlineLevel="4">
      <c r="A77" s="62">
        <v>12</v>
      </c>
      <c r="B77" s="63" t="s">
        <v>46</v>
      </c>
      <c r="C77" s="63" t="s">
        <v>4</v>
      </c>
      <c r="D77" s="63" t="s">
        <v>109</v>
      </c>
      <c r="E77" s="64">
        <v>354</v>
      </c>
      <c r="F77" s="65">
        <f t="shared" si="0"/>
        <v>4.6771029504080351E-3</v>
      </c>
      <c r="G77" s="65">
        <f t="shared" si="1"/>
        <v>1.8886992571667714E-3</v>
      </c>
      <c r="H77" s="66">
        <f t="shared" si="2"/>
        <v>354</v>
      </c>
      <c r="I77" s="66">
        <f t="shared" si="3"/>
        <v>0</v>
      </c>
      <c r="J77" s="66">
        <f t="shared" si="4"/>
        <v>0</v>
      </c>
      <c r="K77" s="66">
        <f t="shared" si="5"/>
        <v>354</v>
      </c>
      <c r="L77" s="66">
        <f t="shared" si="6"/>
        <v>0</v>
      </c>
      <c r="M77" s="63">
        <v>3</v>
      </c>
      <c r="N77" s="63">
        <v>33</v>
      </c>
      <c r="O77" s="63">
        <v>162</v>
      </c>
      <c r="P77" s="63">
        <v>3</v>
      </c>
      <c r="Q77" s="63" t="s">
        <v>17</v>
      </c>
      <c r="R77" s="63">
        <v>143052</v>
      </c>
      <c r="S77" s="63">
        <v>57767</v>
      </c>
      <c r="T77" s="67">
        <v>1</v>
      </c>
    </row>
    <row r="78" spans="1:20" hidden="1" outlineLevel="4">
      <c r="A78" s="62">
        <v>12</v>
      </c>
      <c r="B78" s="63" t="s">
        <v>46</v>
      </c>
      <c r="C78" s="63" t="s">
        <v>4</v>
      </c>
      <c r="D78" s="63" t="s">
        <v>107</v>
      </c>
      <c r="E78" s="64">
        <v>74</v>
      </c>
      <c r="F78" s="65">
        <f t="shared" si="0"/>
        <v>4.4866741741741737E-3</v>
      </c>
      <c r="G78" s="65">
        <f t="shared" si="1"/>
        <v>0</v>
      </c>
      <c r="H78" s="66">
        <f t="shared" si="2"/>
        <v>74</v>
      </c>
      <c r="I78" s="66">
        <f t="shared" si="3"/>
        <v>0</v>
      </c>
      <c r="J78" s="66">
        <f t="shared" si="4"/>
        <v>0</v>
      </c>
      <c r="K78" s="66">
        <f t="shared" si="5"/>
        <v>0</v>
      </c>
      <c r="L78" s="66">
        <f t="shared" si="6"/>
        <v>74</v>
      </c>
      <c r="M78" s="63">
        <v>8</v>
      </c>
      <c r="N78" s="63">
        <v>33</v>
      </c>
      <c r="O78" s="63">
        <v>217</v>
      </c>
      <c r="P78" s="63">
        <v>3</v>
      </c>
      <c r="Q78" s="63" t="s">
        <v>17</v>
      </c>
      <c r="R78" s="63">
        <v>28686</v>
      </c>
      <c r="S78" s="63">
        <v>0</v>
      </c>
      <c r="T78" s="67">
        <v>1</v>
      </c>
    </row>
    <row r="79" spans="1:20" hidden="1" outlineLevel="3" collapsed="1">
      <c r="A79" s="62"/>
      <c r="B79" s="63"/>
      <c r="C79" s="68" t="s">
        <v>144</v>
      </c>
      <c r="D79" s="69"/>
      <c r="E79" s="70">
        <f>SUBTOTAL(9,E76:E78)</f>
        <v>470</v>
      </c>
      <c r="F79" s="71"/>
      <c r="G79" s="71"/>
      <c r="H79" s="66">
        <f>SUBTOTAL(9,H76:H78)</f>
        <v>470</v>
      </c>
      <c r="I79" s="66">
        <f>SUBTOTAL(9,I76:I78)</f>
        <v>0</v>
      </c>
      <c r="J79" s="66">
        <f>SUBTOTAL(9,J76:J78)</f>
        <v>0</v>
      </c>
      <c r="K79" s="66">
        <f>SUBTOTAL(9,K76:K78)</f>
        <v>354</v>
      </c>
      <c r="L79" s="66">
        <f>SUBTOTAL(9,L76:L78)</f>
        <v>116</v>
      </c>
      <c r="M79" s="63"/>
      <c r="N79" s="63"/>
      <c r="O79" s="63"/>
      <c r="P79" s="63"/>
      <c r="Q79" s="63"/>
      <c r="R79" s="63">
        <f>SUBTOTAL(9,R76:R78)</f>
        <v>187546</v>
      </c>
      <c r="S79" s="63">
        <f>SUBTOTAL(9,S76:S78)</f>
        <v>65385</v>
      </c>
      <c r="T79" s="67"/>
    </row>
    <row r="80" spans="1:20" hidden="1" outlineLevel="4">
      <c r="A80" s="62">
        <v>12</v>
      </c>
      <c r="B80" s="63" t="s">
        <v>46</v>
      </c>
      <c r="C80" s="63" t="s">
        <v>6</v>
      </c>
      <c r="D80" s="63" t="s">
        <v>33</v>
      </c>
      <c r="E80" s="64">
        <v>50</v>
      </c>
      <c r="F80" s="65">
        <f t="shared" si="0"/>
        <v>1.0165972222222222E-2</v>
      </c>
      <c r="G80" s="65">
        <f t="shared" si="1"/>
        <v>1.1273842592592592E-2</v>
      </c>
      <c r="H80" s="66">
        <f t="shared" si="2"/>
        <v>0</v>
      </c>
      <c r="I80" s="66">
        <f t="shared" si="3"/>
        <v>0</v>
      </c>
      <c r="J80" s="66">
        <f t="shared" si="4"/>
        <v>50</v>
      </c>
      <c r="K80" s="66">
        <f t="shared" si="5"/>
        <v>0</v>
      </c>
      <c r="L80" s="66">
        <f t="shared" si="6"/>
        <v>50</v>
      </c>
      <c r="M80" s="63">
        <v>1</v>
      </c>
      <c r="N80" s="63">
        <v>33</v>
      </c>
      <c r="O80" s="63">
        <v>86</v>
      </c>
      <c r="P80" s="63">
        <v>5</v>
      </c>
      <c r="Q80" s="63" t="s">
        <v>6</v>
      </c>
      <c r="R80" s="63">
        <v>43917</v>
      </c>
      <c r="S80" s="63">
        <v>48703</v>
      </c>
      <c r="T80" s="67">
        <v>1</v>
      </c>
    </row>
    <row r="81" spans="1:20" hidden="1" outlineLevel="4">
      <c r="A81" s="62">
        <v>12</v>
      </c>
      <c r="B81" s="63" t="s">
        <v>46</v>
      </c>
      <c r="C81" s="63" t="s">
        <v>6</v>
      </c>
      <c r="D81" s="63" t="s">
        <v>126</v>
      </c>
      <c r="E81" s="64">
        <v>127</v>
      </c>
      <c r="F81" s="65">
        <f t="shared" si="0"/>
        <v>1.2319736074657334E-2</v>
      </c>
      <c r="G81" s="65">
        <f t="shared" si="1"/>
        <v>1.6229403616214638E-2</v>
      </c>
      <c r="H81" s="66">
        <f t="shared" si="2"/>
        <v>0</v>
      </c>
      <c r="I81" s="66">
        <f t="shared" si="3"/>
        <v>0</v>
      </c>
      <c r="J81" s="66">
        <f t="shared" si="4"/>
        <v>127</v>
      </c>
      <c r="K81" s="66">
        <f t="shared" si="5"/>
        <v>127</v>
      </c>
      <c r="L81" s="66">
        <f t="shared" si="6"/>
        <v>0</v>
      </c>
      <c r="M81" s="63">
        <v>3</v>
      </c>
      <c r="N81" s="63">
        <v>33</v>
      </c>
      <c r="O81" s="63">
        <v>192</v>
      </c>
      <c r="P81" s="63">
        <v>5</v>
      </c>
      <c r="Q81" s="63" t="s">
        <v>6</v>
      </c>
      <c r="R81" s="63">
        <v>135182</v>
      </c>
      <c r="S81" s="63">
        <v>178082</v>
      </c>
      <c r="T81" s="67">
        <v>1</v>
      </c>
    </row>
    <row r="82" spans="1:20" hidden="1" outlineLevel="4">
      <c r="A82" s="62">
        <v>12</v>
      </c>
      <c r="B82" s="63" t="s">
        <v>46</v>
      </c>
      <c r="C82" s="63" t="s">
        <v>6</v>
      </c>
      <c r="D82" s="63" t="s">
        <v>127</v>
      </c>
      <c r="E82" s="64">
        <v>368</v>
      </c>
      <c r="F82" s="65">
        <f t="shared" si="0"/>
        <v>7.8222184480676339E-3</v>
      </c>
      <c r="G82" s="65">
        <f t="shared" si="1"/>
        <v>1.6078590479066023E-2</v>
      </c>
      <c r="H82" s="66">
        <f t="shared" si="2"/>
        <v>0</v>
      </c>
      <c r="I82" s="66">
        <f t="shared" si="3"/>
        <v>0</v>
      </c>
      <c r="J82" s="66">
        <f t="shared" si="4"/>
        <v>368</v>
      </c>
      <c r="K82" s="66">
        <f t="shared" si="5"/>
        <v>368</v>
      </c>
      <c r="L82" s="66">
        <f t="shared" si="6"/>
        <v>0</v>
      </c>
      <c r="M82" s="63">
        <v>3</v>
      </c>
      <c r="N82" s="63">
        <v>33</v>
      </c>
      <c r="O82" s="63">
        <v>208</v>
      </c>
      <c r="P82" s="63">
        <v>5</v>
      </c>
      <c r="Q82" s="63" t="s">
        <v>6</v>
      </c>
      <c r="R82" s="63">
        <v>248709</v>
      </c>
      <c r="S82" s="63">
        <v>511222</v>
      </c>
      <c r="T82" s="67">
        <v>1</v>
      </c>
    </row>
    <row r="83" spans="1:20" hidden="1" outlineLevel="4">
      <c r="A83" s="62">
        <v>12</v>
      </c>
      <c r="B83" s="63" t="s">
        <v>46</v>
      </c>
      <c r="C83" s="63" t="s">
        <v>6</v>
      </c>
      <c r="D83" s="63" t="s">
        <v>128</v>
      </c>
      <c r="E83" s="64">
        <v>387</v>
      </c>
      <c r="F83" s="65">
        <f t="shared" si="0"/>
        <v>1.0470320126327879E-2</v>
      </c>
      <c r="G83" s="65">
        <f t="shared" si="1"/>
        <v>1.640820891951383E-2</v>
      </c>
      <c r="H83" s="66">
        <f t="shared" si="2"/>
        <v>0</v>
      </c>
      <c r="I83" s="66">
        <f t="shared" si="3"/>
        <v>0</v>
      </c>
      <c r="J83" s="66">
        <f t="shared" si="4"/>
        <v>387</v>
      </c>
      <c r="K83" s="66">
        <f t="shared" si="5"/>
        <v>387</v>
      </c>
      <c r="L83" s="66">
        <f t="shared" si="6"/>
        <v>0</v>
      </c>
      <c r="M83" s="63">
        <v>3</v>
      </c>
      <c r="N83" s="63">
        <v>33</v>
      </c>
      <c r="O83" s="63">
        <v>219</v>
      </c>
      <c r="P83" s="63">
        <v>22</v>
      </c>
      <c r="Q83" s="63" t="s">
        <v>20</v>
      </c>
      <c r="R83" s="63">
        <v>350094</v>
      </c>
      <c r="S83" s="63">
        <v>548638</v>
      </c>
      <c r="T83" s="67">
        <v>1</v>
      </c>
    </row>
    <row r="84" spans="1:20" hidden="1" outlineLevel="3" collapsed="1">
      <c r="A84" s="62"/>
      <c r="B84" s="63"/>
      <c r="C84" s="83" t="s">
        <v>146</v>
      </c>
      <c r="D84" s="84"/>
      <c r="E84" s="85">
        <f>SUBTOTAL(9,E80:E83)</f>
        <v>932</v>
      </c>
      <c r="F84" s="86"/>
      <c r="G84" s="86"/>
      <c r="H84" s="66">
        <f>SUBTOTAL(9,H80:H83)</f>
        <v>0</v>
      </c>
      <c r="I84" s="66">
        <f>SUBTOTAL(9,I80:I83)</f>
        <v>0</v>
      </c>
      <c r="J84" s="66">
        <f>SUBTOTAL(9,J80:J83)</f>
        <v>932</v>
      </c>
      <c r="K84" s="66">
        <f>SUBTOTAL(9,K80:K83)</f>
        <v>882</v>
      </c>
      <c r="L84" s="66">
        <f>SUBTOTAL(9,L80:L83)</f>
        <v>50</v>
      </c>
      <c r="M84" s="63"/>
      <c r="N84" s="63"/>
      <c r="O84" s="63"/>
      <c r="P84" s="63"/>
      <c r="Q84" s="63"/>
      <c r="R84" s="63">
        <f>SUBTOTAL(9,R80:R83)</f>
        <v>777902</v>
      </c>
      <c r="S84" s="63">
        <f>SUBTOTAL(9,S80:S83)</f>
        <v>1286645</v>
      </c>
      <c r="T84" s="67"/>
    </row>
    <row r="85" spans="1:20" ht="15.6" outlineLevel="2" collapsed="1">
      <c r="A85" s="62"/>
      <c r="B85" s="76" t="s">
        <v>91</v>
      </c>
      <c r="C85" s="77"/>
      <c r="D85" s="77"/>
      <c r="E85" s="78">
        <f>SUBTOTAL(9,E76:E83)</f>
        <v>1402</v>
      </c>
      <c r="F85" s="79">
        <v>7.9701616737993339E-3</v>
      </c>
      <c r="G85" s="79">
        <v>1.1161551619379723E-2</v>
      </c>
      <c r="H85" s="66">
        <f>SUBTOTAL(9,H76:H83)</f>
        <v>470</v>
      </c>
      <c r="I85" s="66">
        <f>SUBTOTAL(9,I76:I83)</f>
        <v>0</v>
      </c>
      <c r="J85" s="66">
        <f>SUBTOTAL(9,J76:J83)</f>
        <v>932</v>
      </c>
      <c r="K85" s="66">
        <f>SUBTOTAL(9,K76:K83)</f>
        <v>1236</v>
      </c>
      <c r="L85" s="66">
        <f>SUBTOTAL(9,L76:L83)</f>
        <v>166</v>
      </c>
      <c r="M85" s="63"/>
      <c r="N85" s="63"/>
      <c r="O85" s="63"/>
      <c r="P85" s="63"/>
      <c r="Q85" s="63"/>
      <c r="R85" s="63">
        <f>SUBTOTAL(9,R76:R83)</f>
        <v>965448</v>
      </c>
      <c r="S85" s="63">
        <f>SUBTOTAL(9,S76:S83)</f>
        <v>1352030</v>
      </c>
      <c r="T85" s="67"/>
    </row>
    <row r="86" spans="1:20" ht="17.399999999999999" outlineLevel="1">
      <c r="A86" s="23" t="s">
        <v>105</v>
      </c>
      <c r="B86" s="88"/>
      <c r="C86" s="88"/>
      <c r="D86" s="88"/>
      <c r="E86" s="89">
        <f>SUBTOTAL(9,E51:E83)</f>
        <v>3816</v>
      </c>
      <c r="F86" s="90"/>
      <c r="G86" s="90"/>
      <c r="H86" s="66">
        <f>SUBTOTAL(9,H51:H83)</f>
        <v>2675</v>
      </c>
      <c r="I86" s="66">
        <f>SUBTOTAL(9,I51:I83)</f>
        <v>209</v>
      </c>
      <c r="J86" s="66">
        <f>SUBTOTAL(9,J51:J83)</f>
        <v>932</v>
      </c>
      <c r="K86" s="66">
        <f>SUBTOTAL(9,K51:K83)</f>
        <v>3213</v>
      </c>
      <c r="L86" s="66">
        <f>SUBTOTAL(9,L51:L83)</f>
        <v>603</v>
      </c>
      <c r="M86" s="63"/>
      <c r="N86" s="63"/>
      <c r="O86" s="63"/>
      <c r="P86" s="63"/>
      <c r="Q86" s="63"/>
      <c r="R86" s="63">
        <f>SUBTOTAL(9,R51:R83)</f>
        <v>3840940</v>
      </c>
      <c r="S86" s="63">
        <f>SUBTOTAL(9,S51:S83)</f>
        <v>2308657</v>
      </c>
      <c r="T86" s="67"/>
    </row>
    <row r="87" spans="1:20" hidden="1" outlineLevel="4">
      <c r="A87" s="62">
        <v>46</v>
      </c>
      <c r="B87" s="63" t="s">
        <v>48</v>
      </c>
      <c r="C87" s="63" t="s">
        <v>4</v>
      </c>
      <c r="D87" s="63" t="s">
        <v>16</v>
      </c>
      <c r="E87" s="64">
        <v>8</v>
      </c>
      <c r="F87" s="65">
        <f t="shared" si="0"/>
        <v>3.929398148148148E-3</v>
      </c>
      <c r="G87" s="65">
        <f t="shared" si="1"/>
        <v>7.5810185185185182E-4</v>
      </c>
      <c r="H87" s="66">
        <f t="shared" si="2"/>
        <v>8</v>
      </c>
      <c r="I87" s="66">
        <f t="shared" si="3"/>
        <v>0</v>
      </c>
      <c r="J87" s="66">
        <f t="shared" si="4"/>
        <v>0</v>
      </c>
      <c r="K87" s="66">
        <f t="shared" si="5"/>
        <v>0</v>
      </c>
      <c r="L87" s="66">
        <f t="shared" si="6"/>
        <v>8</v>
      </c>
      <c r="M87" s="63">
        <v>1</v>
      </c>
      <c r="N87" s="63">
        <v>25</v>
      </c>
      <c r="O87" s="63">
        <v>17</v>
      </c>
      <c r="P87" s="63">
        <v>3</v>
      </c>
      <c r="Q87" s="63" t="s">
        <v>17</v>
      </c>
      <c r="R87" s="63">
        <v>2716</v>
      </c>
      <c r="S87" s="63">
        <v>524</v>
      </c>
      <c r="T87" s="67">
        <v>1</v>
      </c>
    </row>
    <row r="88" spans="1:20" hidden="1" outlineLevel="4">
      <c r="A88" s="62">
        <v>46</v>
      </c>
      <c r="B88" s="63" t="s">
        <v>48</v>
      </c>
      <c r="C88" s="63" t="s">
        <v>4</v>
      </c>
      <c r="D88" s="63" t="s">
        <v>109</v>
      </c>
      <c r="E88" s="64">
        <v>288</v>
      </c>
      <c r="F88" s="65">
        <f t="shared" si="0"/>
        <v>7.3437098122427985E-3</v>
      </c>
      <c r="G88" s="65">
        <f t="shared" si="1"/>
        <v>6.3480581275720161E-4</v>
      </c>
      <c r="H88" s="66">
        <f t="shared" si="2"/>
        <v>288</v>
      </c>
      <c r="I88" s="66">
        <f t="shared" si="3"/>
        <v>0</v>
      </c>
      <c r="J88" s="66">
        <f t="shared" si="4"/>
        <v>0</v>
      </c>
      <c r="K88" s="66">
        <f t="shared" si="5"/>
        <v>288</v>
      </c>
      <c r="L88" s="66">
        <f t="shared" si="6"/>
        <v>0</v>
      </c>
      <c r="M88" s="63">
        <v>3</v>
      </c>
      <c r="N88" s="63">
        <v>25</v>
      </c>
      <c r="O88" s="63">
        <v>162</v>
      </c>
      <c r="P88" s="63">
        <v>3</v>
      </c>
      <c r="Q88" s="63" t="s">
        <v>17</v>
      </c>
      <c r="R88" s="63">
        <v>182735</v>
      </c>
      <c r="S88" s="63">
        <v>15796</v>
      </c>
      <c r="T88" s="67">
        <v>1</v>
      </c>
    </row>
    <row r="89" spans="1:20" hidden="1" outlineLevel="4">
      <c r="A89" s="62">
        <v>46</v>
      </c>
      <c r="B89" s="63" t="s">
        <v>48</v>
      </c>
      <c r="C89" s="63" t="s">
        <v>4</v>
      </c>
      <c r="D89" s="63" t="s">
        <v>107</v>
      </c>
      <c r="E89" s="64">
        <v>156</v>
      </c>
      <c r="F89" s="65">
        <f t="shared" si="0"/>
        <v>5.5727682811016147E-3</v>
      </c>
      <c r="G89" s="65">
        <f t="shared" si="1"/>
        <v>1.483855650522317E-7</v>
      </c>
      <c r="H89" s="66">
        <f t="shared" si="2"/>
        <v>156</v>
      </c>
      <c r="I89" s="66">
        <f t="shared" si="3"/>
        <v>0</v>
      </c>
      <c r="J89" s="66">
        <f t="shared" si="4"/>
        <v>0</v>
      </c>
      <c r="K89" s="66">
        <f t="shared" si="5"/>
        <v>0</v>
      </c>
      <c r="L89" s="66">
        <f t="shared" si="6"/>
        <v>156</v>
      </c>
      <c r="M89" s="63">
        <v>8</v>
      </c>
      <c r="N89" s="63">
        <v>25</v>
      </c>
      <c r="O89" s="63">
        <v>217</v>
      </c>
      <c r="P89" s="63">
        <v>3</v>
      </c>
      <c r="Q89" s="63" t="s">
        <v>17</v>
      </c>
      <c r="R89" s="63">
        <v>75112</v>
      </c>
      <c r="S89" s="63">
        <v>2</v>
      </c>
      <c r="T89" s="67">
        <v>1</v>
      </c>
    </row>
    <row r="90" spans="1:20" hidden="1" outlineLevel="3" collapsed="1">
      <c r="A90" s="62"/>
      <c r="B90" s="63"/>
      <c r="C90" s="68" t="s">
        <v>144</v>
      </c>
      <c r="D90" s="69"/>
      <c r="E90" s="70">
        <f>SUBTOTAL(9,E87:E89)</f>
        <v>452</v>
      </c>
      <c r="F90" s="71"/>
      <c r="G90" s="71"/>
      <c r="H90" s="66">
        <f>SUBTOTAL(9,H87:H89)</f>
        <v>452</v>
      </c>
      <c r="I90" s="66">
        <f>SUBTOTAL(9,I87:I89)</f>
        <v>0</v>
      </c>
      <c r="J90" s="66">
        <f>SUBTOTAL(9,J87:J89)</f>
        <v>0</v>
      </c>
      <c r="K90" s="66">
        <f>SUBTOTAL(9,K87:K89)</f>
        <v>288</v>
      </c>
      <c r="L90" s="66">
        <f>SUBTOTAL(9,L87:L89)</f>
        <v>164</v>
      </c>
      <c r="M90" s="63"/>
      <c r="N90" s="63"/>
      <c r="O90" s="63"/>
      <c r="P90" s="63"/>
      <c r="Q90" s="63"/>
      <c r="R90" s="63">
        <f>SUBTOTAL(9,R87:R89)</f>
        <v>260563</v>
      </c>
      <c r="S90" s="63">
        <f>SUBTOTAL(9,S87:S89)</f>
        <v>16322</v>
      </c>
      <c r="T90" s="67"/>
    </row>
    <row r="91" spans="1:20" ht="15.6" outlineLevel="2" collapsed="1">
      <c r="A91" s="62"/>
      <c r="B91" s="76" t="s">
        <v>92</v>
      </c>
      <c r="C91" s="77"/>
      <c r="D91" s="77"/>
      <c r="E91" s="78">
        <f>SUBTOTAL(9,E87:E89)</f>
        <v>452</v>
      </c>
      <c r="F91" s="79">
        <v>6.6720696083251395E-3</v>
      </c>
      <c r="G91" s="79">
        <v>4.1794698459521464E-4</v>
      </c>
      <c r="H91" s="66">
        <f>SUBTOTAL(9,H87:H89)</f>
        <v>452</v>
      </c>
      <c r="I91" s="66">
        <f>SUBTOTAL(9,I87:I89)</f>
        <v>0</v>
      </c>
      <c r="J91" s="66">
        <f>SUBTOTAL(9,J87:J89)</f>
        <v>0</v>
      </c>
      <c r="K91" s="66">
        <f>SUBTOTAL(9,K87:K89)</f>
        <v>288</v>
      </c>
      <c r="L91" s="66">
        <f>SUBTOTAL(9,L87:L89)</f>
        <v>164</v>
      </c>
      <c r="M91" s="63"/>
      <c r="N91" s="63"/>
      <c r="O91" s="63"/>
      <c r="P91" s="63"/>
      <c r="Q91" s="63"/>
      <c r="R91" s="63">
        <f>SUBTOTAL(9,R87:R89)</f>
        <v>260563</v>
      </c>
      <c r="S91" s="63">
        <f>SUBTOTAL(9,S87:S89)</f>
        <v>16322</v>
      </c>
      <c r="T91" s="67"/>
    </row>
    <row r="92" spans="1:20" hidden="1" outlineLevel="4">
      <c r="A92" s="62">
        <v>46</v>
      </c>
      <c r="B92" s="63" t="s">
        <v>49</v>
      </c>
      <c r="C92" s="63" t="s">
        <v>4</v>
      </c>
      <c r="D92" s="63" t="s">
        <v>109</v>
      </c>
      <c r="E92" s="64">
        <v>137</v>
      </c>
      <c r="F92" s="65">
        <f t="shared" si="0"/>
        <v>1.4085648148148147E-2</v>
      </c>
      <c r="G92" s="65">
        <f t="shared" si="1"/>
        <v>1.3349047039740471E-3</v>
      </c>
      <c r="H92" s="66">
        <f t="shared" si="2"/>
        <v>137</v>
      </c>
      <c r="I92" s="66">
        <f t="shared" si="3"/>
        <v>0</v>
      </c>
      <c r="J92" s="66">
        <f t="shared" si="4"/>
        <v>0</v>
      </c>
      <c r="K92" s="66">
        <f t="shared" si="5"/>
        <v>137</v>
      </c>
      <c r="L92" s="66">
        <f t="shared" si="6"/>
        <v>0</v>
      </c>
      <c r="M92" s="63">
        <v>3</v>
      </c>
      <c r="N92" s="63">
        <v>8</v>
      </c>
      <c r="O92" s="63">
        <v>162</v>
      </c>
      <c r="P92" s="63">
        <v>3</v>
      </c>
      <c r="Q92" s="63" t="s">
        <v>17</v>
      </c>
      <c r="R92" s="63">
        <v>166729</v>
      </c>
      <c r="S92" s="63">
        <v>15801</v>
      </c>
      <c r="T92" s="67">
        <v>1</v>
      </c>
    </row>
    <row r="93" spans="1:20" hidden="1" outlineLevel="3" collapsed="1">
      <c r="A93" s="62"/>
      <c r="B93" s="63"/>
      <c r="C93" s="68" t="s">
        <v>144</v>
      </c>
      <c r="D93" s="69"/>
      <c r="E93" s="70">
        <f>SUBTOTAL(9,E92:E92)</f>
        <v>137</v>
      </c>
      <c r="F93" s="71"/>
      <c r="G93" s="71"/>
      <c r="H93" s="66">
        <f>SUBTOTAL(9,H92:H92)</f>
        <v>137</v>
      </c>
      <c r="I93" s="66">
        <f>SUBTOTAL(9,I92:I92)</f>
        <v>0</v>
      </c>
      <c r="J93" s="66">
        <f>SUBTOTAL(9,J92:J92)</f>
        <v>0</v>
      </c>
      <c r="K93" s="66">
        <f>SUBTOTAL(9,K92:K92)</f>
        <v>137</v>
      </c>
      <c r="L93" s="66">
        <f>SUBTOTAL(9,L92:L92)</f>
        <v>0</v>
      </c>
      <c r="M93" s="63"/>
      <c r="N93" s="63"/>
      <c r="O93" s="63"/>
      <c r="P93" s="63"/>
      <c r="Q93" s="63"/>
      <c r="R93" s="63">
        <f>SUBTOTAL(9,R92:R92)</f>
        <v>166729</v>
      </c>
      <c r="S93" s="63">
        <f>SUBTOTAL(9,S92:S92)</f>
        <v>15801</v>
      </c>
      <c r="T93" s="67"/>
    </row>
    <row r="94" spans="1:20" ht="15.6" outlineLevel="2" collapsed="1">
      <c r="A94" s="62"/>
      <c r="B94" s="76" t="s">
        <v>93</v>
      </c>
      <c r="C94" s="77"/>
      <c r="D94" s="77"/>
      <c r="E94" s="78">
        <f>SUBTOTAL(9,E92:E92)</f>
        <v>137</v>
      </c>
      <c r="F94" s="79">
        <v>1.4085648148148147E-2</v>
      </c>
      <c r="G94" s="79">
        <v>1.3349047039740471E-3</v>
      </c>
      <c r="H94" s="66">
        <f>SUBTOTAL(9,H92:H92)</f>
        <v>137</v>
      </c>
      <c r="I94" s="66">
        <f>SUBTOTAL(9,I92:I92)</f>
        <v>0</v>
      </c>
      <c r="J94" s="66">
        <f>SUBTOTAL(9,J92:J92)</f>
        <v>0</v>
      </c>
      <c r="K94" s="66">
        <f>SUBTOTAL(9,K92:K92)</f>
        <v>137</v>
      </c>
      <c r="L94" s="66">
        <f>SUBTOTAL(9,L92:L92)</f>
        <v>0</v>
      </c>
      <c r="M94" s="63"/>
      <c r="N94" s="63"/>
      <c r="O94" s="63"/>
      <c r="P94" s="63"/>
      <c r="Q94" s="63"/>
      <c r="R94" s="63">
        <f>SUBTOTAL(9,R92:R92)</f>
        <v>166729</v>
      </c>
      <c r="S94" s="63">
        <f>SUBTOTAL(9,S92:S92)</f>
        <v>15801</v>
      </c>
      <c r="T94" s="67"/>
    </row>
    <row r="95" spans="1:20" hidden="1" outlineLevel="4">
      <c r="A95" s="62">
        <v>46</v>
      </c>
      <c r="B95" s="63" t="s">
        <v>50</v>
      </c>
      <c r="C95" s="63" t="s">
        <v>4</v>
      </c>
      <c r="D95" s="63" t="s">
        <v>109</v>
      </c>
      <c r="E95" s="64">
        <v>236</v>
      </c>
      <c r="F95" s="65">
        <f t="shared" si="0"/>
        <v>8.7605441776522283E-3</v>
      </c>
      <c r="G95" s="65">
        <f t="shared" si="1"/>
        <v>2.1604284369114877E-3</v>
      </c>
      <c r="H95" s="66">
        <f t="shared" si="2"/>
        <v>236</v>
      </c>
      <c r="I95" s="66">
        <f t="shared" si="3"/>
        <v>0</v>
      </c>
      <c r="J95" s="66">
        <f t="shared" si="4"/>
        <v>0</v>
      </c>
      <c r="K95" s="66">
        <f t="shared" si="5"/>
        <v>236</v>
      </c>
      <c r="L95" s="66">
        <f t="shared" si="6"/>
        <v>0</v>
      </c>
      <c r="M95" s="63">
        <v>3</v>
      </c>
      <c r="N95" s="63">
        <v>31</v>
      </c>
      <c r="O95" s="63">
        <v>162</v>
      </c>
      <c r="P95" s="63">
        <v>3</v>
      </c>
      <c r="Q95" s="63" t="s">
        <v>17</v>
      </c>
      <c r="R95" s="63">
        <v>178631</v>
      </c>
      <c r="S95" s="63">
        <v>44052</v>
      </c>
      <c r="T95" s="67">
        <v>1</v>
      </c>
    </row>
    <row r="96" spans="1:20" hidden="1" outlineLevel="4">
      <c r="A96" s="62">
        <v>46</v>
      </c>
      <c r="B96" s="63" t="s">
        <v>50</v>
      </c>
      <c r="C96" s="63" t="s">
        <v>4</v>
      </c>
      <c r="D96" s="63" t="s">
        <v>107</v>
      </c>
      <c r="E96" s="64">
        <v>42</v>
      </c>
      <c r="F96" s="65">
        <f t="shared" si="0"/>
        <v>6.9039351851851848E-3</v>
      </c>
      <c r="G96" s="65">
        <f t="shared" si="1"/>
        <v>0</v>
      </c>
      <c r="H96" s="66">
        <f t="shared" si="2"/>
        <v>42</v>
      </c>
      <c r="I96" s="66">
        <f t="shared" si="3"/>
        <v>0</v>
      </c>
      <c r="J96" s="66">
        <f t="shared" si="4"/>
        <v>0</v>
      </c>
      <c r="K96" s="66">
        <f t="shared" si="5"/>
        <v>0</v>
      </c>
      <c r="L96" s="66">
        <f t="shared" si="6"/>
        <v>42</v>
      </c>
      <c r="M96" s="63">
        <v>8</v>
      </c>
      <c r="N96" s="63">
        <v>31</v>
      </c>
      <c r="O96" s="63">
        <v>217</v>
      </c>
      <c r="P96" s="63">
        <v>3</v>
      </c>
      <c r="Q96" s="63" t="s">
        <v>17</v>
      </c>
      <c r="R96" s="63">
        <v>25053</v>
      </c>
      <c r="S96" s="63">
        <v>0</v>
      </c>
      <c r="T96" s="67">
        <v>1</v>
      </c>
    </row>
    <row r="97" spans="1:20" hidden="1" outlineLevel="3" collapsed="1">
      <c r="A97" s="62"/>
      <c r="B97" s="63"/>
      <c r="C97" s="68" t="s">
        <v>144</v>
      </c>
      <c r="D97" s="69"/>
      <c r="E97" s="70">
        <f>SUBTOTAL(9,E95:E96)</f>
        <v>278</v>
      </c>
      <c r="F97" s="71"/>
      <c r="G97" s="71"/>
      <c r="H97" s="66">
        <f>SUBTOTAL(9,H95:H96)</f>
        <v>278</v>
      </c>
      <c r="I97" s="66">
        <f>SUBTOTAL(9,I95:I96)</f>
        <v>0</v>
      </c>
      <c r="J97" s="66">
        <f>SUBTOTAL(9,J95:J96)</f>
        <v>0</v>
      </c>
      <c r="K97" s="66">
        <f>SUBTOTAL(9,K95:K96)</f>
        <v>236</v>
      </c>
      <c r="L97" s="66">
        <f>SUBTOTAL(9,L95:L96)</f>
        <v>42</v>
      </c>
      <c r="M97" s="63"/>
      <c r="N97" s="63"/>
      <c r="O97" s="63"/>
      <c r="P97" s="63"/>
      <c r="Q97" s="63"/>
      <c r="R97" s="63">
        <f>SUBTOTAL(9,R95:R96)</f>
        <v>203684</v>
      </c>
      <c r="S97" s="63">
        <f>SUBTOTAL(9,S95:S96)</f>
        <v>44052</v>
      </c>
      <c r="T97" s="67"/>
    </row>
    <row r="98" spans="1:20" ht="15.6" outlineLevel="2" collapsed="1">
      <c r="A98" s="62"/>
      <c r="B98" s="76" t="s">
        <v>94</v>
      </c>
      <c r="C98" s="77"/>
      <c r="D98" s="77"/>
      <c r="E98" s="78">
        <f>SUBTOTAL(9,E95:E96)</f>
        <v>278</v>
      </c>
      <c r="F98" s="79">
        <v>8.4800492938982147E-3</v>
      </c>
      <c r="G98" s="79">
        <v>1.8340327737809753E-3</v>
      </c>
      <c r="H98" s="66">
        <f>SUBTOTAL(9,H95:H96)</f>
        <v>278</v>
      </c>
      <c r="I98" s="66">
        <f>SUBTOTAL(9,I95:I96)</f>
        <v>0</v>
      </c>
      <c r="J98" s="66">
        <f>SUBTOTAL(9,J95:J96)</f>
        <v>0</v>
      </c>
      <c r="K98" s="66">
        <f>SUBTOTAL(9,K95:K96)</f>
        <v>236</v>
      </c>
      <c r="L98" s="66">
        <f>SUBTOTAL(9,L95:L96)</f>
        <v>42</v>
      </c>
      <c r="M98" s="63"/>
      <c r="N98" s="63"/>
      <c r="O98" s="63"/>
      <c r="P98" s="63"/>
      <c r="Q98" s="63"/>
      <c r="R98" s="63">
        <f>SUBTOTAL(9,R95:R96)</f>
        <v>203684</v>
      </c>
      <c r="S98" s="63">
        <f>SUBTOTAL(9,S95:S96)</f>
        <v>44052</v>
      </c>
      <c r="T98" s="67"/>
    </row>
    <row r="99" spans="1:20" hidden="1" outlineLevel="4">
      <c r="A99" s="62">
        <v>46</v>
      </c>
      <c r="B99" s="63" t="s">
        <v>51</v>
      </c>
      <c r="C99" s="63" t="s">
        <v>4</v>
      </c>
      <c r="D99" s="63" t="s">
        <v>109</v>
      </c>
      <c r="E99" s="64">
        <v>482</v>
      </c>
      <c r="F99" s="65">
        <f t="shared" si="0"/>
        <v>5.2497790840633166E-3</v>
      </c>
      <c r="G99" s="65">
        <f t="shared" si="1"/>
        <v>1.4033204625787613E-3</v>
      </c>
      <c r="H99" s="66">
        <f t="shared" si="2"/>
        <v>482</v>
      </c>
      <c r="I99" s="66">
        <f t="shared" si="3"/>
        <v>0</v>
      </c>
      <c r="J99" s="66">
        <f t="shared" si="4"/>
        <v>0</v>
      </c>
      <c r="K99" s="66">
        <f t="shared" si="5"/>
        <v>482</v>
      </c>
      <c r="L99" s="66">
        <f t="shared" si="6"/>
        <v>0</v>
      </c>
      <c r="M99" s="63">
        <v>3</v>
      </c>
      <c r="N99" s="63">
        <v>29</v>
      </c>
      <c r="O99" s="63">
        <v>162</v>
      </c>
      <c r="P99" s="63">
        <v>3</v>
      </c>
      <c r="Q99" s="63" t="s">
        <v>17</v>
      </c>
      <c r="R99" s="63">
        <v>218626</v>
      </c>
      <c r="S99" s="63">
        <v>58441</v>
      </c>
      <c r="T99" s="67">
        <v>1</v>
      </c>
    </row>
    <row r="100" spans="1:20" hidden="1" outlineLevel="4">
      <c r="A100" s="62">
        <v>46</v>
      </c>
      <c r="B100" s="63" t="s">
        <v>51</v>
      </c>
      <c r="C100" s="63" t="s">
        <v>4</v>
      </c>
      <c r="D100" s="63" t="s">
        <v>107</v>
      </c>
      <c r="E100" s="64">
        <v>220</v>
      </c>
      <c r="F100" s="65">
        <f t="shared" si="0"/>
        <v>3.6758207070707069E-3</v>
      </c>
      <c r="G100" s="65">
        <f t="shared" si="1"/>
        <v>1.5782828282828283E-7</v>
      </c>
      <c r="H100" s="66">
        <f t="shared" si="2"/>
        <v>220</v>
      </c>
      <c r="I100" s="66">
        <f t="shared" si="3"/>
        <v>0</v>
      </c>
      <c r="J100" s="66">
        <f t="shared" si="4"/>
        <v>0</v>
      </c>
      <c r="K100" s="66">
        <f t="shared" si="5"/>
        <v>0</v>
      </c>
      <c r="L100" s="66">
        <f t="shared" si="6"/>
        <v>220</v>
      </c>
      <c r="M100" s="63">
        <v>8</v>
      </c>
      <c r="N100" s="63">
        <v>29</v>
      </c>
      <c r="O100" s="63">
        <v>217</v>
      </c>
      <c r="P100" s="63">
        <v>3</v>
      </c>
      <c r="Q100" s="63" t="s">
        <v>17</v>
      </c>
      <c r="R100" s="63">
        <v>69870</v>
      </c>
      <c r="S100" s="63">
        <v>3</v>
      </c>
      <c r="T100" s="67">
        <v>1</v>
      </c>
    </row>
    <row r="101" spans="1:20" hidden="1" outlineLevel="3" collapsed="1">
      <c r="A101" s="62"/>
      <c r="B101" s="63"/>
      <c r="C101" s="68" t="s">
        <v>144</v>
      </c>
      <c r="D101" s="69"/>
      <c r="E101" s="70">
        <f>SUBTOTAL(9,E99:E100)</f>
        <v>702</v>
      </c>
      <c r="F101" s="71"/>
      <c r="G101" s="71"/>
      <c r="H101" s="66">
        <f>SUBTOTAL(9,H99:H100)</f>
        <v>702</v>
      </c>
      <c r="I101" s="66">
        <f>SUBTOTAL(9,I99:I100)</f>
        <v>0</v>
      </c>
      <c r="J101" s="66">
        <f>SUBTOTAL(9,J99:J100)</f>
        <v>0</v>
      </c>
      <c r="K101" s="66">
        <f>SUBTOTAL(9,K99:K100)</f>
        <v>482</v>
      </c>
      <c r="L101" s="66">
        <f>SUBTOTAL(9,L99:L100)</f>
        <v>220</v>
      </c>
      <c r="M101" s="63"/>
      <c r="N101" s="63"/>
      <c r="O101" s="63"/>
      <c r="P101" s="63"/>
      <c r="Q101" s="63"/>
      <c r="R101" s="63">
        <f>SUBTOTAL(9,R99:R100)</f>
        <v>288496</v>
      </c>
      <c r="S101" s="63">
        <f>SUBTOTAL(9,S99:S100)</f>
        <v>58444</v>
      </c>
      <c r="T101" s="67"/>
    </row>
    <row r="102" spans="1:20" ht="15.6" outlineLevel="2" collapsed="1">
      <c r="A102" s="62"/>
      <c r="B102" s="76" t="s">
        <v>95</v>
      </c>
      <c r="C102" s="77"/>
      <c r="D102" s="77"/>
      <c r="E102" s="78">
        <f>SUBTOTAL(9,E99:E100)</f>
        <v>702</v>
      </c>
      <c r="F102" s="79">
        <v>4.7565157750342939E-3</v>
      </c>
      <c r="G102" s="79">
        <v>9.6358288487918126E-4</v>
      </c>
      <c r="H102" s="66">
        <f>SUBTOTAL(9,H99:H100)</f>
        <v>702</v>
      </c>
      <c r="I102" s="66">
        <f>SUBTOTAL(9,I99:I100)</f>
        <v>0</v>
      </c>
      <c r="J102" s="66">
        <f>SUBTOTAL(9,J99:J100)</f>
        <v>0</v>
      </c>
      <c r="K102" s="66">
        <f>SUBTOTAL(9,K99:K100)</f>
        <v>482</v>
      </c>
      <c r="L102" s="66">
        <f>SUBTOTAL(9,L99:L100)</f>
        <v>220</v>
      </c>
      <c r="M102" s="63"/>
      <c r="N102" s="63"/>
      <c r="O102" s="63"/>
      <c r="P102" s="63"/>
      <c r="Q102" s="63"/>
      <c r="R102" s="63">
        <f>SUBTOTAL(9,R99:R100)</f>
        <v>288496</v>
      </c>
      <c r="S102" s="63">
        <f>SUBTOTAL(9,S99:S100)</f>
        <v>58444</v>
      </c>
      <c r="T102" s="67"/>
    </row>
    <row r="103" spans="1:20" hidden="1" outlineLevel="4">
      <c r="A103" s="62">
        <v>46</v>
      </c>
      <c r="B103" s="63" t="s">
        <v>52</v>
      </c>
      <c r="C103" s="63" t="s">
        <v>4</v>
      </c>
      <c r="D103" s="63" t="s">
        <v>109</v>
      </c>
      <c r="E103" s="64">
        <v>95</v>
      </c>
      <c r="F103" s="65">
        <f t="shared" si="0"/>
        <v>8.140960038986355E-3</v>
      </c>
      <c r="G103" s="65">
        <f t="shared" si="1"/>
        <v>1.263401559454191E-3</v>
      </c>
      <c r="H103" s="66">
        <f t="shared" si="2"/>
        <v>95</v>
      </c>
      <c r="I103" s="66">
        <f t="shared" si="3"/>
        <v>0</v>
      </c>
      <c r="J103" s="66">
        <f t="shared" si="4"/>
        <v>0</v>
      </c>
      <c r="K103" s="66">
        <f t="shared" si="5"/>
        <v>95</v>
      </c>
      <c r="L103" s="66">
        <f t="shared" si="6"/>
        <v>0</v>
      </c>
      <c r="M103" s="63">
        <v>3</v>
      </c>
      <c r="N103" s="63">
        <v>28</v>
      </c>
      <c r="O103" s="63">
        <v>162</v>
      </c>
      <c r="P103" s="63">
        <v>3</v>
      </c>
      <c r="Q103" s="63" t="s">
        <v>17</v>
      </c>
      <c r="R103" s="63">
        <v>66821</v>
      </c>
      <c r="S103" s="63">
        <v>10370</v>
      </c>
      <c r="T103" s="67">
        <v>1</v>
      </c>
    </row>
    <row r="104" spans="1:20" hidden="1" outlineLevel="4">
      <c r="A104" s="62">
        <v>46</v>
      </c>
      <c r="B104" s="63" t="s">
        <v>52</v>
      </c>
      <c r="C104" s="63" t="s">
        <v>4</v>
      </c>
      <c r="D104" s="63" t="s">
        <v>107</v>
      </c>
      <c r="E104" s="64">
        <v>71</v>
      </c>
      <c r="F104" s="65">
        <f t="shared" si="0"/>
        <v>7.2558033385498174E-3</v>
      </c>
      <c r="G104" s="65">
        <f t="shared" si="1"/>
        <v>1.630151278038602E-7</v>
      </c>
      <c r="H104" s="66">
        <f t="shared" si="2"/>
        <v>71</v>
      </c>
      <c r="I104" s="66">
        <f t="shared" si="3"/>
        <v>0</v>
      </c>
      <c r="J104" s="66">
        <f t="shared" si="4"/>
        <v>0</v>
      </c>
      <c r="K104" s="66">
        <f t="shared" si="5"/>
        <v>0</v>
      </c>
      <c r="L104" s="66">
        <f t="shared" si="6"/>
        <v>71</v>
      </c>
      <c r="M104" s="63">
        <v>8</v>
      </c>
      <c r="N104" s="63">
        <v>28</v>
      </c>
      <c r="O104" s="63">
        <v>217</v>
      </c>
      <c r="P104" s="63">
        <v>3</v>
      </c>
      <c r="Q104" s="63" t="s">
        <v>17</v>
      </c>
      <c r="R104" s="63">
        <v>44510</v>
      </c>
      <c r="S104" s="63">
        <v>1</v>
      </c>
      <c r="T104" s="67">
        <v>1</v>
      </c>
    </row>
    <row r="105" spans="1:20" hidden="1" outlineLevel="3" collapsed="1">
      <c r="A105" s="62"/>
      <c r="B105" s="63"/>
      <c r="C105" s="68" t="s">
        <v>144</v>
      </c>
      <c r="D105" s="69"/>
      <c r="E105" s="70">
        <f>SUBTOTAL(9,E103:E104)</f>
        <v>166</v>
      </c>
      <c r="F105" s="71"/>
      <c r="G105" s="71"/>
      <c r="H105" s="66">
        <f>SUBTOTAL(9,H103:H104)</f>
        <v>166</v>
      </c>
      <c r="I105" s="66">
        <f>SUBTOTAL(9,I103:I104)</f>
        <v>0</v>
      </c>
      <c r="J105" s="66">
        <f>SUBTOTAL(9,J103:J104)</f>
        <v>0</v>
      </c>
      <c r="K105" s="66">
        <f>SUBTOTAL(9,K103:K104)</f>
        <v>95</v>
      </c>
      <c r="L105" s="66">
        <f>SUBTOTAL(9,L103:L104)</f>
        <v>71</v>
      </c>
      <c r="M105" s="63"/>
      <c r="N105" s="63"/>
      <c r="O105" s="63"/>
      <c r="P105" s="63"/>
      <c r="Q105" s="63"/>
      <c r="R105" s="63">
        <f>SUBTOTAL(9,R103:R104)</f>
        <v>111331</v>
      </c>
      <c r="S105" s="63">
        <f>SUBTOTAL(9,S103:S104)</f>
        <v>10371</v>
      </c>
      <c r="T105" s="67"/>
    </row>
    <row r="106" spans="1:20" hidden="1" outlineLevel="4">
      <c r="A106" s="62">
        <v>46</v>
      </c>
      <c r="B106" s="63" t="s">
        <v>52</v>
      </c>
      <c r="C106" s="63" t="s">
        <v>6</v>
      </c>
      <c r="D106" s="63" t="s">
        <v>54</v>
      </c>
      <c r="E106" s="64">
        <v>855</v>
      </c>
      <c r="F106" s="65">
        <f t="shared" si="0"/>
        <v>9.0502761533463299E-3</v>
      </c>
      <c r="G106" s="65">
        <f t="shared" si="1"/>
        <v>1.7749404375135371E-2</v>
      </c>
      <c r="H106" s="66">
        <f t="shared" si="2"/>
        <v>0</v>
      </c>
      <c r="I106" s="66">
        <f t="shared" si="3"/>
        <v>0</v>
      </c>
      <c r="J106" s="66">
        <f t="shared" si="4"/>
        <v>855</v>
      </c>
      <c r="K106" s="66">
        <f t="shared" si="5"/>
        <v>0</v>
      </c>
      <c r="L106" s="66">
        <f t="shared" si="6"/>
        <v>855</v>
      </c>
      <c r="M106" s="63">
        <v>1</v>
      </c>
      <c r="N106" s="63">
        <v>28</v>
      </c>
      <c r="O106" s="63">
        <v>188</v>
      </c>
      <c r="P106" s="63">
        <v>5</v>
      </c>
      <c r="Q106" s="63" t="s">
        <v>6</v>
      </c>
      <c r="R106" s="63">
        <v>668562</v>
      </c>
      <c r="S106" s="63">
        <v>1311184</v>
      </c>
      <c r="T106" s="67">
        <v>1</v>
      </c>
    </row>
    <row r="107" spans="1:20" hidden="1" outlineLevel="4">
      <c r="A107" s="62">
        <v>46</v>
      </c>
      <c r="B107" s="63" t="s">
        <v>52</v>
      </c>
      <c r="C107" s="63" t="s">
        <v>6</v>
      </c>
      <c r="D107" s="63" t="s">
        <v>163</v>
      </c>
      <c r="E107" s="64">
        <v>65</v>
      </c>
      <c r="F107" s="65">
        <f t="shared" si="0"/>
        <v>1.813016381766382E-2</v>
      </c>
      <c r="G107" s="65">
        <f t="shared" si="1"/>
        <v>5.2888176638176635E-3</v>
      </c>
      <c r="H107" s="66">
        <f t="shared" si="2"/>
        <v>0</v>
      </c>
      <c r="I107" s="66">
        <f t="shared" si="3"/>
        <v>0</v>
      </c>
      <c r="J107" s="66">
        <f t="shared" si="4"/>
        <v>65</v>
      </c>
      <c r="K107" s="66">
        <f t="shared" si="5"/>
        <v>65</v>
      </c>
      <c r="L107" s="66">
        <f t="shared" si="6"/>
        <v>0</v>
      </c>
      <c r="M107" s="63">
        <v>3</v>
      </c>
      <c r="N107" s="63">
        <v>28</v>
      </c>
      <c r="O107" s="63">
        <v>195</v>
      </c>
      <c r="P107" s="63">
        <v>5</v>
      </c>
      <c r="Q107" s="63" t="s">
        <v>6</v>
      </c>
      <c r="R107" s="63">
        <v>101819</v>
      </c>
      <c r="S107" s="63">
        <v>29702</v>
      </c>
      <c r="T107" s="67">
        <v>1</v>
      </c>
    </row>
    <row r="108" spans="1:20" hidden="1" outlineLevel="4">
      <c r="A108" s="62">
        <v>46</v>
      </c>
      <c r="B108" s="63" t="s">
        <v>52</v>
      </c>
      <c r="C108" s="63" t="s">
        <v>6</v>
      </c>
      <c r="D108" s="63" t="s">
        <v>130</v>
      </c>
      <c r="E108" s="64">
        <v>39</v>
      </c>
      <c r="F108" s="65">
        <f t="shared" si="0"/>
        <v>9.2171177587844263E-3</v>
      </c>
      <c r="G108" s="65">
        <f t="shared" si="1"/>
        <v>7.8638414055080732E-3</v>
      </c>
      <c r="H108" s="66">
        <f t="shared" si="2"/>
        <v>0</v>
      </c>
      <c r="I108" s="66">
        <f t="shared" si="3"/>
        <v>0</v>
      </c>
      <c r="J108" s="66">
        <f t="shared" si="4"/>
        <v>39</v>
      </c>
      <c r="K108" s="66">
        <f t="shared" si="5"/>
        <v>39</v>
      </c>
      <c r="L108" s="66">
        <f t="shared" si="6"/>
        <v>0</v>
      </c>
      <c r="M108" s="63">
        <v>3</v>
      </c>
      <c r="N108" s="63">
        <v>28</v>
      </c>
      <c r="O108" s="63">
        <v>196</v>
      </c>
      <c r="P108" s="63">
        <v>5</v>
      </c>
      <c r="Q108" s="63" t="s">
        <v>6</v>
      </c>
      <c r="R108" s="63">
        <v>31058</v>
      </c>
      <c r="S108" s="63">
        <v>26498</v>
      </c>
      <c r="T108" s="67">
        <v>1</v>
      </c>
    </row>
    <row r="109" spans="1:20" hidden="1" outlineLevel="4">
      <c r="A109" s="62">
        <v>46</v>
      </c>
      <c r="B109" s="63" t="s">
        <v>52</v>
      </c>
      <c r="C109" s="63" t="s">
        <v>6</v>
      </c>
      <c r="D109" s="63" t="s">
        <v>131</v>
      </c>
      <c r="E109" s="64">
        <v>14</v>
      </c>
      <c r="F109" s="65">
        <f t="shared" si="0"/>
        <v>2.5589451058201061E-2</v>
      </c>
      <c r="G109" s="65">
        <f t="shared" si="1"/>
        <v>2.398313492063492E-3</v>
      </c>
      <c r="H109" s="66">
        <f t="shared" si="2"/>
        <v>0</v>
      </c>
      <c r="I109" s="66">
        <f t="shared" si="3"/>
        <v>0</v>
      </c>
      <c r="J109" s="66">
        <f t="shared" si="4"/>
        <v>14</v>
      </c>
      <c r="K109" s="66">
        <f t="shared" si="5"/>
        <v>14</v>
      </c>
      <c r="L109" s="66">
        <f t="shared" si="6"/>
        <v>0</v>
      </c>
      <c r="M109" s="63">
        <v>3</v>
      </c>
      <c r="N109" s="63">
        <v>28</v>
      </c>
      <c r="O109" s="63">
        <v>197</v>
      </c>
      <c r="P109" s="63">
        <v>5</v>
      </c>
      <c r="Q109" s="63" t="s">
        <v>6</v>
      </c>
      <c r="R109" s="63">
        <v>30953</v>
      </c>
      <c r="S109" s="63">
        <v>2901</v>
      </c>
      <c r="T109" s="67">
        <v>1</v>
      </c>
    </row>
    <row r="110" spans="1:20" hidden="1" outlineLevel="3" collapsed="1">
      <c r="A110" s="62"/>
      <c r="B110" s="63"/>
      <c r="C110" s="83" t="s">
        <v>146</v>
      </c>
      <c r="D110" s="84"/>
      <c r="E110" s="85">
        <f>SUBTOTAL(9,E106:E109)</f>
        <v>973</v>
      </c>
      <c r="F110" s="86"/>
      <c r="G110" s="86"/>
      <c r="H110" s="66">
        <f>SUBTOTAL(9,H106:H109)</f>
        <v>0</v>
      </c>
      <c r="I110" s="66">
        <f>SUBTOTAL(9,I106:I109)</f>
        <v>0</v>
      </c>
      <c r="J110" s="66">
        <f>SUBTOTAL(9,J106:J109)</f>
        <v>973</v>
      </c>
      <c r="K110" s="66">
        <f>SUBTOTAL(9,K106:K109)</f>
        <v>118</v>
      </c>
      <c r="L110" s="66">
        <f>SUBTOTAL(9,L106:L109)</f>
        <v>855</v>
      </c>
      <c r="M110" s="63"/>
      <c r="N110" s="63"/>
      <c r="O110" s="63"/>
      <c r="P110" s="63"/>
      <c r="Q110" s="63"/>
      <c r="R110" s="63">
        <f>SUBTOTAL(9,R106:R109)</f>
        <v>832392</v>
      </c>
      <c r="S110" s="63">
        <f>SUBTOTAL(9,S106:S109)</f>
        <v>1370285</v>
      </c>
      <c r="T110" s="67"/>
    </row>
    <row r="111" spans="1:20" ht="15.6" outlineLevel="2" collapsed="1">
      <c r="A111" s="62"/>
      <c r="B111" s="76" t="s">
        <v>96</v>
      </c>
      <c r="C111" s="77"/>
      <c r="D111" s="77"/>
      <c r="E111" s="78">
        <f>SUBTOTAL(9,E103:E109)</f>
        <v>1139</v>
      </c>
      <c r="F111" s="79">
        <v>9.5897453094007084E-3</v>
      </c>
      <c r="G111" s="79">
        <v>1.4029688160504665E-2</v>
      </c>
      <c r="H111" s="66">
        <f>SUBTOTAL(9,H103:H109)</f>
        <v>166</v>
      </c>
      <c r="I111" s="66">
        <f>SUBTOTAL(9,I103:I109)</f>
        <v>0</v>
      </c>
      <c r="J111" s="66">
        <f>SUBTOTAL(9,J103:J109)</f>
        <v>973</v>
      </c>
      <c r="K111" s="66">
        <f>SUBTOTAL(9,K103:K109)</f>
        <v>213</v>
      </c>
      <c r="L111" s="66">
        <f>SUBTOTAL(9,L103:L109)</f>
        <v>926</v>
      </c>
      <c r="M111" s="63"/>
      <c r="N111" s="63"/>
      <c r="O111" s="63"/>
      <c r="P111" s="63"/>
      <c r="Q111" s="63"/>
      <c r="R111" s="63">
        <f>SUBTOTAL(9,R103:R109)</f>
        <v>943723</v>
      </c>
      <c r="S111" s="63">
        <f>SUBTOTAL(9,S103:S109)</f>
        <v>1380656</v>
      </c>
      <c r="T111" s="67"/>
    </row>
    <row r="112" spans="1:20" hidden="1" outlineLevel="4">
      <c r="A112" s="62">
        <v>46</v>
      </c>
      <c r="B112" s="63" t="s">
        <v>55</v>
      </c>
      <c r="C112" s="63" t="s">
        <v>4</v>
      </c>
      <c r="D112" s="63" t="s">
        <v>109</v>
      </c>
      <c r="E112" s="64">
        <v>448</v>
      </c>
      <c r="F112" s="65">
        <f t="shared" si="0"/>
        <v>1.0067816840277778E-2</v>
      </c>
      <c r="G112" s="65">
        <f t="shared" si="1"/>
        <v>1.7352585565476189E-3</v>
      </c>
      <c r="H112" s="66">
        <f t="shared" si="2"/>
        <v>448</v>
      </c>
      <c r="I112" s="66">
        <f t="shared" si="3"/>
        <v>0</v>
      </c>
      <c r="J112" s="66">
        <f t="shared" si="4"/>
        <v>0</v>
      </c>
      <c r="K112" s="66">
        <f t="shared" si="5"/>
        <v>448</v>
      </c>
      <c r="L112" s="66">
        <f t="shared" si="6"/>
        <v>0</v>
      </c>
      <c r="M112" s="63">
        <v>3</v>
      </c>
      <c r="N112" s="63">
        <v>20</v>
      </c>
      <c r="O112" s="63">
        <v>162</v>
      </c>
      <c r="P112" s="63">
        <v>3</v>
      </c>
      <c r="Q112" s="63" t="s">
        <v>17</v>
      </c>
      <c r="R112" s="63">
        <v>389697</v>
      </c>
      <c r="S112" s="63">
        <v>67167</v>
      </c>
      <c r="T112" s="67">
        <v>1</v>
      </c>
    </row>
    <row r="113" spans="1:20" hidden="1" outlineLevel="4">
      <c r="A113" s="62">
        <v>46</v>
      </c>
      <c r="B113" s="63" t="s">
        <v>55</v>
      </c>
      <c r="C113" s="63" t="s">
        <v>4</v>
      </c>
      <c r="D113" s="63" t="s">
        <v>107</v>
      </c>
      <c r="E113" s="64">
        <v>106</v>
      </c>
      <c r="F113" s="65">
        <f t="shared" ref="F113:F155" si="7">R113/E113/86400</f>
        <v>7.686386268343815E-3</v>
      </c>
      <c r="G113" s="65">
        <f t="shared" ref="G113:G155" si="8">S113/E113/86400</f>
        <v>4.3675751222921032E-7</v>
      </c>
      <c r="H113" s="66">
        <f t="shared" ref="H113:H155" si="9">IF(C113="ATENCIÓN CIUDADANÍA",E113,0)</f>
        <v>106</v>
      </c>
      <c r="I113" s="66">
        <f t="shared" ref="I113:I155" si="10">IF(C113="OTROS TEMAS GENERALITAT",E113,0)</f>
        <v>0</v>
      </c>
      <c r="J113" s="66">
        <f t="shared" ref="J113:J155" si="11">IF(C113="TEMAS MUNICIPALES",E113,0)</f>
        <v>0</v>
      </c>
      <c r="K113" s="66">
        <f t="shared" ref="K113:K155" si="12">IF(M113=3,E113,0)</f>
        <v>0</v>
      </c>
      <c r="L113" s="66">
        <f t="shared" ref="L113:L155" si="13">IF(M113&lt;&gt;3,E113,0)</f>
        <v>106</v>
      </c>
      <c r="M113" s="63">
        <v>8</v>
      </c>
      <c r="N113" s="63">
        <v>20</v>
      </c>
      <c r="O113" s="63">
        <v>217</v>
      </c>
      <c r="P113" s="63">
        <v>3</v>
      </c>
      <c r="Q113" s="63" t="s">
        <v>17</v>
      </c>
      <c r="R113" s="63">
        <v>70395</v>
      </c>
      <c r="S113" s="63">
        <v>4</v>
      </c>
      <c r="T113" s="67">
        <v>1</v>
      </c>
    </row>
    <row r="114" spans="1:20" hidden="1" outlineLevel="4">
      <c r="A114" s="62">
        <v>46</v>
      </c>
      <c r="B114" s="63" t="s">
        <v>55</v>
      </c>
      <c r="C114" s="63" t="s">
        <v>4</v>
      </c>
      <c r="D114" s="63" t="s">
        <v>111</v>
      </c>
      <c r="E114" s="64">
        <v>2</v>
      </c>
      <c r="F114" s="65">
        <f t="shared" si="7"/>
        <v>1.0538194444444444E-2</v>
      </c>
      <c r="G114" s="65">
        <f t="shared" si="8"/>
        <v>3.3391203703703703E-3</v>
      </c>
      <c r="H114" s="66">
        <f t="shared" si="9"/>
        <v>2</v>
      </c>
      <c r="I114" s="66">
        <f t="shared" si="10"/>
        <v>0</v>
      </c>
      <c r="J114" s="66">
        <f t="shared" si="11"/>
        <v>0</v>
      </c>
      <c r="K114" s="66">
        <f t="shared" si="12"/>
        <v>2</v>
      </c>
      <c r="L114" s="66">
        <f t="shared" si="13"/>
        <v>0</v>
      </c>
      <c r="M114" s="63">
        <v>3</v>
      </c>
      <c r="N114" s="63">
        <v>20</v>
      </c>
      <c r="O114" s="63">
        <v>224</v>
      </c>
      <c r="P114" s="63">
        <v>3</v>
      </c>
      <c r="Q114" s="63" t="s">
        <v>17</v>
      </c>
      <c r="R114" s="63">
        <v>1821</v>
      </c>
      <c r="S114" s="63">
        <v>577</v>
      </c>
      <c r="T114" s="67">
        <v>1</v>
      </c>
    </row>
    <row r="115" spans="1:20" hidden="1" outlineLevel="3" collapsed="1">
      <c r="A115" s="62"/>
      <c r="B115" s="63"/>
      <c r="C115" s="68" t="s">
        <v>144</v>
      </c>
      <c r="D115" s="69"/>
      <c r="E115" s="70">
        <f>SUBTOTAL(9,E112:E114)</f>
        <v>556</v>
      </c>
      <c r="F115" s="71"/>
      <c r="G115" s="71"/>
      <c r="H115" s="66">
        <f>SUBTOTAL(9,H112:H114)</f>
        <v>556</v>
      </c>
      <c r="I115" s="66">
        <f>SUBTOTAL(9,I112:I114)</f>
        <v>0</v>
      </c>
      <c r="J115" s="66">
        <f>SUBTOTAL(9,J112:J114)</f>
        <v>0</v>
      </c>
      <c r="K115" s="66">
        <f>SUBTOTAL(9,K112:K114)</f>
        <v>450</v>
      </c>
      <c r="L115" s="66">
        <f>SUBTOTAL(9,L112:L114)</f>
        <v>106</v>
      </c>
      <c r="M115" s="63"/>
      <c r="N115" s="63"/>
      <c r="O115" s="63"/>
      <c r="P115" s="63"/>
      <c r="Q115" s="63"/>
      <c r="R115" s="63">
        <f>SUBTOTAL(9,R112:R114)</f>
        <v>461913</v>
      </c>
      <c r="S115" s="63">
        <f>SUBTOTAL(9,S112:S114)</f>
        <v>67748</v>
      </c>
      <c r="T115" s="67"/>
    </row>
    <row r="116" spans="1:20" ht="15.6" outlineLevel="2" collapsed="1">
      <c r="A116" s="62"/>
      <c r="B116" s="76" t="s">
        <v>97</v>
      </c>
      <c r="C116" s="77"/>
      <c r="D116" s="77"/>
      <c r="E116" s="78">
        <f>SUBTOTAL(9,E112:E114)</f>
        <v>556</v>
      </c>
      <c r="F116" s="79">
        <v>9.6154951039168664E-3</v>
      </c>
      <c r="G116" s="79">
        <v>1.4102884359179322E-3</v>
      </c>
      <c r="H116" s="66">
        <f>SUBTOTAL(9,H112:H114)</f>
        <v>556</v>
      </c>
      <c r="I116" s="66">
        <f>SUBTOTAL(9,I112:I114)</f>
        <v>0</v>
      </c>
      <c r="J116" s="66">
        <f>SUBTOTAL(9,J112:J114)</f>
        <v>0</v>
      </c>
      <c r="K116" s="66">
        <f>SUBTOTAL(9,K112:K114)</f>
        <v>450</v>
      </c>
      <c r="L116" s="66">
        <f>SUBTOTAL(9,L112:L114)</f>
        <v>106</v>
      </c>
      <c r="M116" s="63"/>
      <c r="N116" s="63"/>
      <c r="O116" s="63"/>
      <c r="P116" s="63"/>
      <c r="Q116" s="63"/>
      <c r="R116" s="63">
        <f>SUBTOTAL(9,R112:R114)</f>
        <v>461913</v>
      </c>
      <c r="S116" s="63">
        <f>SUBTOTAL(9,S112:S114)</f>
        <v>67748</v>
      </c>
      <c r="T116" s="67"/>
    </row>
    <row r="117" spans="1:20" hidden="1" outlineLevel="4">
      <c r="A117" s="62">
        <v>46</v>
      </c>
      <c r="B117" s="63" t="s">
        <v>56</v>
      </c>
      <c r="C117" s="63" t="s">
        <v>4</v>
      </c>
      <c r="D117" s="63" t="s">
        <v>109</v>
      </c>
      <c r="E117" s="64">
        <v>158</v>
      </c>
      <c r="F117" s="65">
        <f t="shared" si="7"/>
        <v>8.926468002812939E-3</v>
      </c>
      <c r="G117" s="65">
        <f t="shared" si="8"/>
        <v>1.396360759493671E-3</v>
      </c>
      <c r="H117" s="66">
        <f t="shared" si="9"/>
        <v>158</v>
      </c>
      <c r="I117" s="66">
        <f t="shared" si="10"/>
        <v>0</v>
      </c>
      <c r="J117" s="66">
        <f t="shared" si="11"/>
        <v>0</v>
      </c>
      <c r="K117" s="66">
        <f t="shared" si="12"/>
        <v>158</v>
      </c>
      <c r="L117" s="66">
        <f t="shared" si="13"/>
        <v>0</v>
      </c>
      <c r="M117" s="63">
        <v>3</v>
      </c>
      <c r="N117" s="63">
        <v>23</v>
      </c>
      <c r="O117" s="63">
        <v>162</v>
      </c>
      <c r="P117" s="63">
        <v>3</v>
      </c>
      <c r="Q117" s="63" t="s">
        <v>17</v>
      </c>
      <c r="R117" s="63">
        <v>121857</v>
      </c>
      <c r="S117" s="63">
        <v>19062</v>
      </c>
      <c r="T117" s="67">
        <v>1</v>
      </c>
    </row>
    <row r="118" spans="1:20" hidden="1" outlineLevel="4">
      <c r="A118" s="62">
        <v>46</v>
      </c>
      <c r="B118" s="63" t="s">
        <v>56</v>
      </c>
      <c r="C118" s="63" t="s">
        <v>4</v>
      </c>
      <c r="D118" s="63" t="s">
        <v>107</v>
      </c>
      <c r="E118" s="64">
        <v>132</v>
      </c>
      <c r="F118" s="65">
        <f t="shared" si="7"/>
        <v>8.5065060325476994E-3</v>
      </c>
      <c r="G118" s="65">
        <f t="shared" si="8"/>
        <v>2.6304713804713803E-7</v>
      </c>
      <c r="H118" s="66">
        <f t="shared" si="9"/>
        <v>132</v>
      </c>
      <c r="I118" s="66">
        <f t="shared" si="10"/>
        <v>0</v>
      </c>
      <c r="J118" s="66">
        <f t="shared" si="11"/>
        <v>0</v>
      </c>
      <c r="K118" s="66">
        <f t="shared" si="12"/>
        <v>0</v>
      </c>
      <c r="L118" s="66">
        <f t="shared" si="13"/>
        <v>132</v>
      </c>
      <c r="M118" s="63">
        <v>8</v>
      </c>
      <c r="N118" s="63">
        <v>23</v>
      </c>
      <c r="O118" s="63">
        <v>217</v>
      </c>
      <c r="P118" s="63">
        <v>3</v>
      </c>
      <c r="Q118" s="63" t="s">
        <v>17</v>
      </c>
      <c r="R118" s="63">
        <v>97015</v>
      </c>
      <c r="S118" s="63">
        <v>3</v>
      </c>
      <c r="T118" s="67">
        <v>1</v>
      </c>
    </row>
    <row r="119" spans="1:20" hidden="1" outlineLevel="3" collapsed="1">
      <c r="A119" s="62"/>
      <c r="B119" s="63"/>
      <c r="C119" s="68" t="s">
        <v>144</v>
      </c>
      <c r="D119" s="69"/>
      <c r="E119" s="70">
        <f>SUBTOTAL(9,E117:E118)</f>
        <v>290</v>
      </c>
      <c r="F119" s="71"/>
      <c r="G119" s="71"/>
      <c r="H119" s="66">
        <f>SUBTOTAL(9,H117:H118)</f>
        <v>290</v>
      </c>
      <c r="I119" s="66">
        <f>SUBTOTAL(9,I117:I118)</f>
        <v>0</v>
      </c>
      <c r="J119" s="66">
        <f>SUBTOTAL(9,J117:J118)</f>
        <v>0</v>
      </c>
      <c r="K119" s="66">
        <f>SUBTOTAL(9,K117:K118)</f>
        <v>158</v>
      </c>
      <c r="L119" s="66">
        <f>SUBTOTAL(9,L117:L118)</f>
        <v>132</v>
      </c>
      <c r="M119" s="63"/>
      <c r="N119" s="63"/>
      <c r="O119" s="63"/>
      <c r="P119" s="63"/>
      <c r="Q119" s="63"/>
      <c r="R119" s="63">
        <f>SUBTOTAL(9,R117:R118)</f>
        <v>218872</v>
      </c>
      <c r="S119" s="63">
        <f>SUBTOTAL(9,S117:S118)</f>
        <v>19065</v>
      </c>
      <c r="T119" s="67"/>
    </row>
    <row r="120" spans="1:20" ht="15.6" outlineLevel="2" collapsed="1">
      <c r="A120" s="62"/>
      <c r="B120" s="76" t="s">
        <v>98</v>
      </c>
      <c r="C120" s="77"/>
      <c r="D120" s="77"/>
      <c r="E120" s="78">
        <f>SUBTOTAL(9,E117:E118)</f>
        <v>290</v>
      </c>
      <c r="F120" s="79">
        <v>8.7353128991060035E-3</v>
      </c>
      <c r="G120" s="79">
        <v>7.6089559386973175E-4</v>
      </c>
      <c r="H120" s="66">
        <f>SUBTOTAL(9,H117:H118)</f>
        <v>290</v>
      </c>
      <c r="I120" s="66">
        <f>SUBTOTAL(9,I117:I118)</f>
        <v>0</v>
      </c>
      <c r="J120" s="66">
        <f>SUBTOTAL(9,J117:J118)</f>
        <v>0</v>
      </c>
      <c r="K120" s="66">
        <f>SUBTOTAL(9,K117:K118)</f>
        <v>158</v>
      </c>
      <c r="L120" s="66">
        <f>SUBTOTAL(9,L117:L118)</f>
        <v>132</v>
      </c>
      <c r="M120" s="63"/>
      <c r="N120" s="63"/>
      <c r="O120" s="63"/>
      <c r="P120" s="63"/>
      <c r="Q120" s="63"/>
      <c r="R120" s="63">
        <f>SUBTOTAL(9,R117:R118)</f>
        <v>218872</v>
      </c>
      <c r="S120" s="63">
        <f>SUBTOTAL(9,S117:S118)</f>
        <v>19065</v>
      </c>
      <c r="T120" s="67"/>
    </row>
    <row r="121" spans="1:20" hidden="1" outlineLevel="4">
      <c r="A121" s="62">
        <v>46</v>
      </c>
      <c r="B121" s="63" t="s">
        <v>57</v>
      </c>
      <c r="C121" s="63" t="s">
        <v>4</v>
      </c>
      <c r="D121" s="63" t="s">
        <v>115</v>
      </c>
      <c r="E121" s="64">
        <v>636</v>
      </c>
      <c r="F121" s="65">
        <f t="shared" si="7"/>
        <v>1.0248697006755183E-2</v>
      </c>
      <c r="G121" s="65">
        <f t="shared" si="8"/>
        <v>2.4030762287444679E-3</v>
      </c>
      <c r="H121" s="66">
        <f t="shared" si="9"/>
        <v>636</v>
      </c>
      <c r="I121" s="66">
        <f t="shared" si="10"/>
        <v>0</v>
      </c>
      <c r="J121" s="66">
        <f t="shared" si="11"/>
        <v>0</v>
      </c>
      <c r="K121" s="66">
        <f t="shared" si="12"/>
        <v>636</v>
      </c>
      <c r="L121" s="66">
        <f t="shared" si="13"/>
        <v>0</v>
      </c>
      <c r="M121" s="63">
        <v>3</v>
      </c>
      <c r="N121" s="63">
        <v>5</v>
      </c>
      <c r="O121" s="63">
        <v>171</v>
      </c>
      <c r="P121" s="63">
        <v>3</v>
      </c>
      <c r="Q121" s="63" t="s">
        <v>17</v>
      </c>
      <c r="R121" s="63">
        <v>563170</v>
      </c>
      <c r="S121" s="63">
        <v>132050</v>
      </c>
      <c r="T121" s="67">
        <v>1</v>
      </c>
    </row>
    <row r="122" spans="1:20" hidden="1" outlineLevel="4">
      <c r="A122" s="62">
        <v>46</v>
      </c>
      <c r="B122" s="63" t="s">
        <v>57</v>
      </c>
      <c r="C122" s="63" t="s">
        <v>4</v>
      </c>
      <c r="D122" s="63" t="s">
        <v>162</v>
      </c>
      <c r="E122" s="64">
        <v>15</v>
      </c>
      <c r="F122" s="65">
        <f t="shared" si="7"/>
        <v>1.5060956790123457E-2</v>
      </c>
      <c r="G122" s="65">
        <f t="shared" si="8"/>
        <v>3.116512345679012E-3</v>
      </c>
      <c r="H122" s="66">
        <f t="shared" si="9"/>
        <v>15</v>
      </c>
      <c r="I122" s="66">
        <f t="shared" si="10"/>
        <v>0</v>
      </c>
      <c r="J122" s="66">
        <f t="shared" si="11"/>
        <v>0</v>
      </c>
      <c r="K122" s="66">
        <f t="shared" si="12"/>
        <v>15</v>
      </c>
      <c r="L122" s="66">
        <f t="shared" si="13"/>
        <v>0</v>
      </c>
      <c r="M122" s="63">
        <v>3</v>
      </c>
      <c r="N122" s="63">
        <v>5</v>
      </c>
      <c r="O122" s="63">
        <v>207</v>
      </c>
      <c r="P122" s="63">
        <v>3</v>
      </c>
      <c r="Q122" s="63" t="s">
        <v>17</v>
      </c>
      <c r="R122" s="63">
        <v>19519</v>
      </c>
      <c r="S122" s="63">
        <v>4039</v>
      </c>
      <c r="T122" s="67">
        <v>1</v>
      </c>
    </row>
    <row r="123" spans="1:20" hidden="1" outlineLevel="4">
      <c r="A123" s="62">
        <v>46</v>
      </c>
      <c r="B123" s="63" t="s">
        <v>57</v>
      </c>
      <c r="C123" s="63" t="s">
        <v>4</v>
      </c>
      <c r="D123" s="63" t="s">
        <v>107</v>
      </c>
      <c r="E123" s="64">
        <v>19</v>
      </c>
      <c r="F123" s="65">
        <f t="shared" si="7"/>
        <v>7.3574561403508777E-3</v>
      </c>
      <c r="G123" s="65">
        <f t="shared" si="8"/>
        <v>1.2183235867446392E-6</v>
      </c>
      <c r="H123" s="66">
        <f t="shared" si="9"/>
        <v>19</v>
      </c>
      <c r="I123" s="66">
        <f t="shared" si="10"/>
        <v>0</v>
      </c>
      <c r="J123" s="66">
        <f t="shared" si="11"/>
        <v>0</v>
      </c>
      <c r="K123" s="66">
        <f t="shared" si="12"/>
        <v>0</v>
      </c>
      <c r="L123" s="66">
        <f t="shared" si="13"/>
        <v>19</v>
      </c>
      <c r="M123" s="63">
        <v>8</v>
      </c>
      <c r="N123" s="63">
        <v>5</v>
      </c>
      <c r="O123" s="63">
        <v>217</v>
      </c>
      <c r="P123" s="63">
        <v>3</v>
      </c>
      <c r="Q123" s="63" t="s">
        <v>17</v>
      </c>
      <c r="R123" s="63">
        <v>12078</v>
      </c>
      <c r="S123" s="63">
        <v>2</v>
      </c>
      <c r="T123" s="67">
        <v>1</v>
      </c>
    </row>
    <row r="124" spans="1:20" hidden="1" outlineLevel="3" collapsed="1">
      <c r="A124" s="62"/>
      <c r="B124" s="63"/>
      <c r="C124" s="68" t="s">
        <v>144</v>
      </c>
      <c r="D124" s="69"/>
      <c r="E124" s="70">
        <f>SUBTOTAL(9,E121:E123)</f>
        <v>670</v>
      </c>
      <c r="F124" s="71"/>
      <c r="G124" s="71"/>
      <c r="H124" s="66">
        <f>SUBTOTAL(9,H121:H123)</f>
        <v>670</v>
      </c>
      <c r="I124" s="66">
        <f>SUBTOTAL(9,I121:I123)</f>
        <v>0</v>
      </c>
      <c r="J124" s="66">
        <f>SUBTOTAL(9,J121:J123)</f>
        <v>0</v>
      </c>
      <c r="K124" s="66">
        <f>SUBTOTAL(9,K121:K123)</f>
        <v>651</v>
      </c>
      <c r="L124" s="66">
        <f>SUBTOTAL(9,L121:L123)</f>
        <v>19</v>
      </c>
      <c r="M124" s="63"/>
      <c r="N124" s="63"/>
      <c r="O124" s="63"/>
      <c r="P124" s="63"/>
      <c r="Q124" s="63"/>
      <c r="R124" s="63">
        <f>SUBTOTAL(9,R121:R123)</f>
        <v>594767</v>
      </c>
      <c r="S124" s="63">
        <f>SUBTOTAL(9,S121:S123)</f>
        <v>136091</v>
      </c>
      <c r="T124" s="67"/>
    </row>
    <row r="125" spans="1:20" ht="15.6" outlineLevel="2" collapsed="1">
      <c r="A125" s="62"/>
      <c r="B125" s="76" t="s">
        <v>99</v>
      </c>
      <c r="C125" s="77"/>
      <c r="D125" s="77"/>
      <c r="E125" s="78">
        <f>SUBTOTAL(9,E121:E123)</f>
        <v>670</v>
      </c>
      <c r="F125" s="79">
        <v>1.0274443753454947E-2</v>
      </c>
      <c r="G125" s="79">
        <v>2.3509362907683804E-3</v>
      </c>
      <c r="H125" s="66">
        <f>SUBTOTAL(9,H121:H123)</f>
        <v>670</v>
      </c>
      <c r="I125" s="66">
        <f>SUBTOTAL(9,I121:I123)</f>
        <v>0</v>
      </c>
      <c r="J125" s="66">
        <f>SUBTOTAL(9,J121:J123)</f>
        <v>0</v>
      </c>
      <c r="K125" s="66">
        <f>SUBTOTAL(9,K121:K123)</f>
        <v>651</v>
      </c>
      <c r="L125" s="66">
        <f>SUBTOTAL(9,L121:L123)</f>
        <v>19</v>
      </c>
      <c r="M125" s="63"/>
      <c r="N125" s="63"/>
      <c r="O125" s="63"/>
      <c r="P125" s="63"/>
      <c r="Q125" s="63"/>
      <c r="R125" s="63">
        <f>SUBTOTAL(9,R121:R123)</f>
        <v>594767</v>
      </c>
      <c r="S125" s="63">
        <f>SUBTOTAL(9,S121:S123)</f>
        <v>136091</v>
      </c>
      <c r="T125" s="67"/>
    </row>
    <row r="126" spans="1:20" hidden="1" outlineLevel="4">
      <c r="A126" s="62">
        <v>46</v>
      </c>
      <c r="B126" s="63" t="s">
        <v>58</v>
      </c>
      <c r="C126" s="63" t="s">
        <v>4</v>
      </c>
      <c r="D126" s="63" t="s">
        <v>20</v>
      </c>
      <c r="E126" s="64">
        <v>203</v>
      </c>
      <c r="F126" s="65">
        <f t="shared" si="7"/>
        <v>9.3318965517241378E-3</v>
      </c>
      <c r="G126" s="65">
        <f t="shared" si="8"/>
        <v>1.6430623973727422E-3</v>
      </c>
      <c r="H126" s="66">
        <f t="shared" si="9"/>
        <v>203</v>
      </c>
      <c r="I126" s="66">
        <f t="shared" si="10"/>
        <v>0</v>
      </c>
      <c r="J126" s="66">
        <f t="shared" si="11"/>
        <v>0</v>
      </c>
      <c r="K126" s="66">
        <f t="shared" si="12"/>
        <v>0</v>
      </c>
      <c r="L126" s="66">
        <f t="shared" si="13"/>
        <v>203</v>
      </c>
      <c r="M126" s="63">
        <v>1</v>
      </c>
      <c r="N126" s="63">
        <v>15</v>
      </c>
      <c r="O126" s="63">
        <v>19</v>
      </c>
      <c r="P126" s="63">
        <v>3</v>
      </c>
      <c r="Q126" s="63" t="s">
        <v>17</v>
      </c>
      <c r="R126" s="63">
        <v>163674</v>
      </c>
      <c r="S126" s="63">
        <v>28818</v>
      </c>
      <c r="T126" s="67">
        <v>1</v>
      </c>
    </row>
    <row r="127" spans="1:20" hidden="1" outlineLevel="4">
      <c r="A127" s="62">
        <v>46</v>
      </c>
      <c r="B127" s="63" t="s">
        <v>58</v>
      </c>
      <c r="C127" s="63" t="s">
        <v>4</v>
      </c>
      <c r="D127" s="63" t="s">
        <v>120</v>
      </c>
      <c r="E127" s="64">
        <v>273</v>
      </c>
      <c r="F127" s="65">
        <f t="shared" si="7"/>
        <v>7.9096289512956171E-3</v>
      </c>
      <c r="G127" s="65">
        <f t="shared" si="8"/>
        <v>1.2661104327770993E-3</v>
      </c>
      <c r="H127" s="66">
        <f t="shared" si="9"/>
        <v>273</v>
      </c>
      <c r="I127" s="66">
        <f t="shared" si="10"/>
        <v>0</v>
      </c>
      <c r="J127" s="66">
        <f t="shared" si="11"/>
        <v>0</v>
      </c>
      <c r="K127" s="66">
        <f t="shared" si="12"/>
        <v>273</v>
      </c>
      <c r="L127" s="66">
        <f t="shared" si="13"/>
        <v>0</v>
      </c>
      <c r="M127" s="63">
        <v>3</v>
      </c>
      <c r="N127" s="63">
        <v>15</v>
      </c>
      <c r="O127" s="63">
        <v>57</v>
      </c>
      <c r="P127" s="63">
        <v>3</v>
      </c>
      <c r="Q127" s="63" t="s">
        <v>17</v>
      </c>
      <c r="R127" s="63">
        <v>186566</v>
      </c>
      <c r="S127" s="63">
        <v>29864</v>
      </c>
      <c r="T127" s="67">
        <v>1</v>
      </c>
    </row>
    <row r="128" spans="1:20" hidden="1" outlineLevel="4">
      <c r="A128" s="62">
        <v>46</v>
      </c>
      <c r="B128" s="63" t="s">
        <v>58</v>
      </c>
      <c r="C128" s="63" t="s">
        <v>4</v>
      </c>
      <c r="D128" s="63" t="s">
        <v>108</v>
      </c>
      <c r="E128" s="64">
        <v>988</v>
      </c>
      <c r="F128" s="65">
        <f t="shared" si="7"/>
        <v>1.0396048882890987E-2</v>
      </c>
      <c r="G128" s="65">
        <f t="shared" si="8"/>
        <v>1.7318352639076324E-3</v>
      </c>
      <c r="H128" s="66">
        <f t="shared" si="9"/>
        <v>988</v>
      </c>
      <c r="I128" s="66">
        <f t="shared" si="10"/>
        <v>0</v>
      </c>
      <c r="J128" s="66">
        <f t="shared" si="11"/>
        <v>0</v>
      </c>
      <c r="K128" s="66">
        <f t="shared" si="12"/>
        <v>988</v>
      </c>
      <c r="L128" s="66">
        <f t="shared" si="13"/>
        <v>0</v>
      </c>
      <c r="M128" s="63">
        <v>3</v>
      </c>
      <c r="N128" s="63">
        <v>15</v>
      </c>
      <c r="O128" s="63">
        <v>58</v>
      </c>
      <c r="P128" s="63">
        <v>3</v>
      </c>
      <c r="Q128" s="63" t="s">
        <v>17</v>
      </c>
      <c r="R128" s="63">
        <v>887440</v>
      </c>
      <c r="S128" s="63">
        <v>147835</v>
      </c>
      <c r="T128" s="67">
        <v>1</v>
      </c>
    </row>
    <row r="129" spans="1:20" hidden="1" outlineLevel="4">
      <c r="A129" s="62">
        <v>46</v>
      </c>
      <c r="B129" s="63" t="s">
        <v>58</v>
      </c>
      <c r="C129" s="63" t="s">
        <v>4</v>
      </c>
      <c r="D129" s="63" t="s">
        <v>121</v>
      </c>
      <c r="E129" s="64">
        <v>571</v>
      </c>
      <c r="F129" s="65">
        <f t="shared" si="7"/>
        <v>8.7778304793409874E-3</v>
      </c>
      <c r="G129" s="65">
        <f t="shared" si="8"/>
        <v>1.2315139132126874E-3</v>
      </c>
      <c r="H129" s="66">
        <f t="shared" si="9"/>
        <v>571</v>
      </c>
      <c r="I129" s="66">
        <f t="shared" si="10"/>
        <v>0</v>
      </c>
      <c r="J129" s="66">
        <f t="shared" si="11"/>
        <v>0</v>
      </c>
      <c r="K129" s="66">
        <f t="shared" si="12"/>
        <v>571</v>
      </c>
      <c r="L129" s="66">
        <f t="shared" si="13"/>
        <v>0</v>
      </c>
      <c r="M129" s="63">
        <v>3</v>
      </c>
      <c r="N129" s="63">
        <v>15</v>
      </c>
      <c r="O129" s="63">
        <v>98</v>
      </c>
      <c r="P129" s="63">
        <v>3</v>
      </c>
      <c r="Q129" s="63" t="s">
        <v>17</v>
      </c>
      <c r="R129" s="63">
        <v>433049</v>
      </c>
      <c r="S129" s="63">
        <v>60756</v>
      </c>
      <c r="T129" s="67">
        <v>1</v>
      </c>
    </row>
    <row r="130" spans="1:20" hidden="1" outlineLevel="4">
      <c r="A130" s="62">
        <v>46</v>
      </c>
      <c r="B130" s="63" t="s">
        <v>58</v>
      </c>
      <c r="C130" s="63" t="s">
        <v>4</v>
      </c>
      <c r="D130" s="63" t="s">
        <v>162</v>
      </c>
      <c r="E130" s="64">
        <v>73</v>
      </c>
      <c r="F130" s="65">
        <f t="shared" si="7"/>
        <v>1.009956874682902E-2</v>
      </c>
      <c r="G130" s="65">
        <f t="shared" si="8"/>
        <v>1.5062151192288178E-4</v>
      </c>
      <c r="H130" s="66">
        <f t="shared" si="9"/>
        <v>73</v>
      </c>
      <c r="I130" s="66">
        <f t="shared" si="10"/>
        <v>0</v>
      </c>
      <c r="J130" s="66">
        <f t="shared" si="11"/>
        <v>0</v>
      </c>
      <c r="K130" s="66">
        <f t="shared" si="12"/>
        <v>73</v>
      </c>
      <c r="L130" s="66">
        <f t="shared" si="13"/>
        <v>0</v>
      </c>
      <c r="M130" s="63">
        <v>3</v>
      </c>
      <c r="N130" s="63">
        <v>15</v>
      </c>
      <c r="O130" s="63">
        <v>207</v>
      </c>
      <c r="P130" s="63">
        <v>3</v>
      </c>
      <c r="Q130" s="63" t="s">
        <v>17</v>
      </c>
      <c r="R130" s="63">
        <v>63700</v>
      </c>
      <c r="S130" s="63">
        <v>950</v>
      </c>
      <c r="T130" s="67">
        <v>1</v>
      </c>
    </row>
    <row r="131" spans="1:20" hidden="1" outlineLevel="4">
      <c r="A131" s="62">
        <v>46</v>
      </c>
      <c r="B131" s="63" t="s">
        <v>58</v>
      </c>
      <c r="C131" s="63" t="s">
        <v>4</v>
      </c>
      <c r="D131" s="63" t="s">
        <v>107</v>
      </c>
      <c r="E131" s="64">
        <v>128</v>
      </c>
      <c r="F131" s="65">
        <f t="shared" si="7"/>
        <v>5.5330403645833335E-3</v>
      </c>
      <c r="G131" s="65">
        <f t="shared" si="8"/>
        <v>1.808449074074074E-7</v>
      </c>
      <c r="H131" s="66">
        <f t="shared" si="9"/>
        <v>128</v>
      </c>
      <c r="I131" s="66">
        <f t="shared" si="10"/>
        <v>0</v>
      </c>
      <c r="J131" s="66">
        <f t="shared" si="11"/>
        <v>0</v>
      </c>
      <c r="K131" s="66">
        <f t="shared" si="12"/>
        <v>0</v>
      </c>
      <c r="L131" s="66">
        <f t="shared" si="13"/>
        <v>128</v>
      </c>
      <c r="M131" s="63">
        <v>8</v>
      </c>
      <c r="N131" s="63">
        <v>15</v>
      </c>
      <c r="O131" s="63">
        <v>217</v>
      </c>
      <c r="P131" s="63">
        <v>3</v>
      </c>
      <c r="Q131" s="63" t="s">
        <v>17</v>
      </c>
      <c r="R131" s="63">
        <v>61191</v>
      </c>
      <c r="S131" s="63">
        <v>2</v>
      </c>
      <c r="T131" s="67">
        <v>1</v>
      </c>
    </row>
    <row r="132" spans="1:20" hidden="1" outlineLevel="4">
      <c r="A132" s="62">
        <v>46</v>
      </c>
      <c r="B132" s="63" t="s">
        <v>58</v>
      </c>
      <c r="C132" s="63" t="s">
        <v>4</v>
      </c>
      <c r="D132" s="63" t="s">
        <v>111</v>
      </c>
      <c r="E132" s="64">
        <v>1</v>
      </c>
      <c r="F132" s="65">
        <f t="shared" si="7"/>
        <v>1.5046296296296296E-3</v>
      </c>
      <c r="G132" s="65">
        <f t="shared" si="8"/>
        <v>0.10163194444444444</v>
      </c>
      <c r="H132" s="66">
        <f t="shared" si="9"/>
        <v>1</v>
      </c>
      <c r="I132" s="66">
        <f t="shared" si="10"/>
        <v>0</v>
      </c>
      <c r="J132" s="66">
        <f t="shared" si="11"/>
        <v>0</v>
      </c>
      <c r="K132" s="66">
        <f t="shared" si="12"/>
        <v>1</v>
      </c>
      <c r="L132" s="66">
        <f t="shared" si="13"/>
        <v>0</v>
      </c>
      <c r="M132" s="63">
        <v>3</v>
      </c>
      <c r="N132" s="63">
        <v>15</v>
      </c>
      <c r="O132" s="63">
        <v>224</v>
      </c>
      <c r="P132" s="63">
        <v>3</v>
      </c>
      <c r="Q132" s="63" t="s">
        <v>17</v>
      </c>
      <c r="R132" s="63">
        <v>130</v>
      </c>
      <c r="S132" s="63">
        <v>8781</v>
      </c>
      <c r="T132" s="67">
        <v>1</v>
      </c>
    </row>
    <row r="133" spans="1:20" hidden="1" outlineLevel="3" collapsed="1">
      <c r="A133" s="62"/>
      <c r="B133" s="63"/>
      <c r="C133" s="68" t="s">
        <v>144</v>
      </c>
      <c r="D133" s="69"/>
      <c r="E133" s="70">
        <f>SUBTOTAL(9,E126:E132)</f>
        <v>2237</v>
      </c>
      <c r="F133" s="71"/>
      <c r="G133" s="71"/>
      <c r="H133" s="66">
        <f>SUBTOTAL(9,H126:H132)</f>
        <v>2237</v>
      </c>
      <c r="I133" s="66">
        <f>SUBTOTAL(9,I126:I132)</f>
        <v>0</v>
      </c>
      <c r="J133" s="66">
        <f>SUBTOTAL(9,J126:J132)</f>
        <v>0</v>
      </c>
      <c r="K133" s="66">
        <f>SUBTOTAL(9,K126:K132)</f>
        <v>1906</v>
      </c>
      <c r="L133" s="66">
        <f>SUBTOTAL(9,L126:L132)</f>
        <v>331</v>
      </c>
      <c r="M133" s="63"/>
      <c r="N133" s="63"/>
      <c r="O133" s="63"/>
      <c r="P133" s="63"/>
      <c r="Q133" s="63"/>
      <c r="R133" s="63">
        <f>SUBTOTAL(9,R126:R132)</f>
        <v>1795750</v>
      </c>
      <c r="S133" s="63">
        <f>SUBTOTAL(9,S126:S132)</f>
        <v>277006</v>
      </c>
      <c r="T133" s="67"/>
    </row>
    <row r="134" spans="1:20" hidden="1" outlineLevel="4">
      <c r="A134" s="62">
        <v>46</v>
      </c>
      <c r="B134" s="63" t="s">
        <v>58</v>
      </c>
      <c r="C134" s="63" t="s">
        <v>5</v>
      </c>
      <c r="D134" s="63" t="s">
        <v>59</v>
      </c>
      <c r="E134" s="64">
        <v>83</v>
      </c>
      <c r="F134" s="65">
        <f t="shared" si="7"/>
        <v>5.968178268630075E-3</v>
      </c>
      <c r="G134" s="65">
        <f t="shared" si="8"/>
        <v>1.3868669120928157E-2</v>
      </c>
      <c r="H134" s="66">
        <f t="shared" si="9"/>
        <v>0</v>
      </c>
      <c r="I134" s="66">
        <f t="shared" si="10"/>
        <v>83</v>
      </c>
      <c r="J134" s="66">
        <f t="shared" si="11"/>
        <v>0</v>
      </c>
      <c r="K134" s="66">
        <f t="shared" si="12"/>
        <v>0</v>
      </c>
      <c r="L134" s="66">
        <f t="shared" si="13"/>
        <v>83</v>
      </c>
      <c r="M134" s="63">
        <v>1</v>
      </c>
      <c r="N134" s="63">
        <v>15</v>
      </c>
      <c r="O134" s="63">
        <v>56</v>
      </c>
      <c r="P134" s="63">
        <v>6</v>
      </c>
      <c r="Q134" s="63" t="s">
        <v>43</v>
      </c>
      <c r="R134" s="63">
        <v>42799</v>
      </c>
      <c r="S134" s="63">
        <v>99455</v>
      </c>
      <c r="T134" s="67">
        <v>1</v>
      </c>
    </row>
    <row r="135" spans="1:20" hidden="1" outlineLevel="4">
      <c r="A135" s="62">
        <v>46</v>
      </c>
      <c r="B135" s="63" t="s">
        <v>58</v>
      </c>
      <c r="C135" s="63" t="s">
        <v>5</v>
      </c>
      <c r="D135" s="63" t="s">
        <v>132</v>
      </c>
      <c r="E135" s="64">
        <v>150</v>
      </c>
      <c r="F135" s="65">
        <f t="shared" si="7"/>
        <v>1.0057098765432098E-2</v>
      </c>
      <c r="G135" s="65">
        <f t="shared" si="8"/>
        <v>1.3560725308641976E-2</v>
      </c>
      <c r="H135" s="66">
        <f t="shared" si="9"/>
        <v>0</v>
      </c>
      <c r="I135" s="66">
        <f t="shared" si="10"/>
        <v>150</v>
      </c>
      <c r="J135" s="66">
        <f t="shared" si="11"/>
        <v>0</v>
      </c>
      <c r="K135" s="66">
        <f t="shared" si="12"/>
        <v>150</v>
      </c>
      <c r="L135" s="66">
        <f t="shared" si="13"/>
        <v>0</v>
      </c>
      <c r="M135" s="63">
        <v>3</v>
      </c>
      <c r="N135" s="63">
        <v>15</v>
      </c>
      <c r="O135" s="63">
        <v>60</v>
      </c>
      <c r="P135" s="63">
        <v>6</v>
      </c>
      <c r="Q135" s="63" t="s">
        <v>43</v>
      </c>
      <c r="R135" s="63">
        <v>130340</v>
      </c>
      <c r="S135" s="63">
        <v>175747</v>
      </c>
      <c r="T135" s="67">
        <v>1</v>
      </c>
    </row>
    <row r="136" spans="1:20" hidden="1" outlineLevel="4">
      <c r="A136" s="62">
        <v>46</v>
      </c>
      <c r="B136" s="63" t="s">
        <v>58</v>
      </c>
      <c r="C136" s="63" t="s">
        <v>5</v>
      </c>
      <c r="D136" s="63" t="s">
        <v>133</v>
      </c>
      <c r="E136" s="64">
        <v>246</v>
      </c>
      <c r="F136" s="65">
        <f t="shared" si="7"/>
        <v>6.9512665612767241E-3</v>
      </c>
      <c r="G136" s="65">
        <f t="shared" si="8"/>
        <v>2.8772395362842516E-3</v>
      </c>
      <c r="H136" s="66">
        <f t="shared" si="9"/>
        <v>0</v>
      </c>
      <c r="I136" s="66">
        <f t="shared" si="10"/>
        <v>246</v>
      </c>
      <c r="J136" s="66">
        <f t="shared" si="11"/>
        <v>0</v>
      </c>
      <c r="K136" s="66">
        <f t="shared" si="12"/>
        <v>246</v>
      </c>
      <c r="L136" s="66">
        <f t="shared" si="13"/>
        <v>0</v>
      </c>
      <c r="M136" s="63">
        <v>3</v>
      </c>
      <c r="N136" s="63">
        <v>15</v>
      </c>
      <c r="O136" s="63">
        <v>61</v>
      </c>
      <c r="P136" s="63">
        <v>13</v>
      </c>
      <c r="Q136" s="63" t="s">
        <v>60</v>
      </c>
      <c r="R136" s="63">
        <v>147745</v>
      </c>
      <c r="S136" s="63">
        <v>61154</v>
      </c>
      <c r="T136" s="67">
        <v>1</v>
      </c>
    </row>
    <row r="137" spans="1:20" hidden="1" outlineLevel="4">
      <c r="A137" s="62">
        <v>46</v>
      </c>
      <c r="B137" s="63" t="s">
        <v>58</v>
      </c>
      <c r="C137" s="63" t="s">
        <v>5</v>
      </c>
      <c r="D137" s="63" t="s">
        <v>134</v>
      </c>
      <c r="E137" s="64">
        <v>130</v>
      </c>
      <c r="F137" s="65">
        <f t="shared" si="7"/>
        <v>1.0245815527065529E-2</v>
      </c>
      <c r="G137" s="65">
        <f t="shared" si="8"/>
        <v>2.7959401709401707E-3</v>
      </c>
      <c r="H137" s="66">
        <f t="shared" si="9"/>
        <v>0</v>
      </c>
      <c r="I137" s="66">
        <f t="shared" si="10"/>
        <v>130</v>
      </c>
      <c r="J137" s="66">
        <f t="shared" si="11"/>
        <v>0</v>
      </c>
      <c r="K137" s="66">
        <f t="shared" si="12"/>
        <v>130</v>
      </c>
      <c r="L137" s="66">
        <f t="shared" si="13"/>
        <v>0</v>
      </c>
      <c r="M137" s="63">
        <v>3</v>
      </c>
      <c r="N137" s="63">
        <v>15</v>
      </c>
      <c r="O137" s="63">
        <v>62</v>
      </c>
      <c r="P137" s="63">
        <v>9</v>
      </c>
      <c r="Q137" s="63" t="s">
        <v>61</v>
      </c>
      <c r="R137" s="63">
        <v>115081</v>
      </c>
      <c r="S137" s="63">
        <v>31404</v>
      </c>
      <c r="T137" s="67">
        <v>1</v>
      </c>
    </row>
    <row r="138" spans="1:20" hidden="1" outlineLevel="4">
      <c r="A138" s="62">
        <v>46</v>
      </c>
      <c r="B138" s="63" t="s">
        <v>58</v>
      </c>
      <c r="C138" s="63" t="s">
        <v>5</v>
      </c>
      <c r="D138" s="63" t="s">
        <v>122</v>
      </c>
      <c r="E138" s="64">
        <v>152</v>
      </c>
      <c r="F138" s="65">
        <f t="shared" si="7"/>
        <v>5.4595364278752431E-3</v>
      </c>
      <c r="G138" s="65">
        <f t="shared" si="8"/>
        <v>2.1076236598440547E-3</v>
      </c>
      <c r="H138" s="66">
        <f t="shared" si="9"/>
        <v>0</v>
      </c>
      <c r="I138" s="66">
        <f t="shared" si="10"/>
        <v>152</v>
      </c>
      <c r="J138" s="66">
        <f t="shared" si="11"/>
        <v>0</v>
      </c>
      <c r="K138" s="66">
        <f t="shared" si="12"/>
        <v>152</v>
      </c>
      <c r="L138" s="66">
        <f t="shared" si="13"/>
        <v>0</v>
      </c>
      <c r="M138" s="63">
        <v>3</v>
      </c>
      <c r="N138" s="63">
        <v>15</v>
      </c>
      <c r="O138" s="63">
        <v>63</v>
      </c>
      <c r="P138" s="63">
        <v>8</v>
      </c>
      <c r="Q138" s="63" t="s">
        <v>42</v>
      </c>
      <c r="R138" s="63">
        <v>71699</v>
      </c>
      <c r="S138" s="63">
        <v>27679</v>
      </c>
      <c r="T138" s="67">
        <v>1</v>
      </c>
    </row>
    <row r="139" spans="1:20" hidden="1" outlineLevel="4">
      <c r="A139" s="62">
        <v>46</v>
      </c>
      <c r="B139" s="63" t="s">
        <v>58</v>
      </c>
      <c r="C139" s="63" t="s">
        <v>5</v>
      </c>
      <c r="D139" s="63" t="s">
        <v>135</v>
      </c>
      <c r="E139" s="64">
        <v>65</v>
      </c>
      <c r="F139" s="65">
        <f t="shared" si="7"/>
        <v>1.3944444444444443E-2</v>
      </c>
      <c r="G139" s="65">
        <f t="shared" si="8"/>
        <v>3.1221509971509974E-3</v>
      </c>
      <c r="H139" s="66">
        <f t="shared" si="9"/>
        <v>0</v>
      </c>
      <c r="I139" s="66">
        <f t="shared" si="10"/>
        <v>65</v>
      </c>
      <c r="J139" s="66">
        <f t="shared" si="11"/>
        <v>0</v>
      </c>
      <c r="K139" s="66">
        <f t="shared" si="12"/>
        <v>65</v>
      </c>
      <c r="L139" s="66">
        <f t="shared" si="13"/>
        <v>0</v>
      </c>
      <c r="M139" s="63">
        <v>3</v>
      </c>
      <c r="N139" s="63">
        <v>15</v>
      </c>
      <c r="O139" s="63">
        <v>64</v>
      </c>
      <c r="P139" s="63">
        <v>10</v>
      </c>
      <c r="Q139" s="63" t="s">
        <v>62</v>
      </c>
      <c r="R139" s="63">
        <v>78312</v>
      </c>
      <c r="S139" s="63">
        <v>17534</v>
      </c>
      <c r="T139" s="67">
        <v>1</v>
      </c>
    </row>
    <row r="140" spans="1:20" hidden="1" outlineLevel="4">
      <c r="A140" s="62">
        <v>46</v>
      </c>
      <c r="B140" s="63" t="s">
        <v>58</v>
      </c>
      <c r="C140" s="63" t="s">
        <v>5</v>
      </c>
      <c r="D140" s="63" t="s">
        <v>137</v>
      </c>
      <c r="E140" s="64">
        <v>55</v>
      </c>
      <c r="F140" s="65">
        <f t="shared" si="7"/>
        <v>2.673800505050505E-2</v>
      </c>
      <c r="G140" s="65">
        <f t="shared" si="8"/>
        <v>2.4928451178451178E-3</v>
      </c>
      <c r="H140" s="66">
        <f t="shared" si="9"/>
        <v>0</v>
      </c>
      <c r="I140" s="66">
        <f t="shared" si="10"/>
        <v>55</v>
      </c>
      <c r="J140" s="66">
        <f t="shared" si="11"/>
        <v>0</v>
      </c>
      <c r="K140" s="66">
        <f t="shared" si="12"/>
        <v>55</v>
      </c>
      <c r="L140" s="66">
        <f t="shared" si="13"/>
        <v>0</v>
      </c>
      <c r="M140" s="63">
        <v>3</v>
      </c>
      <c r="N140" s="63">
        <v>15</v>
      </c>
      <c r="O140" s="63">
        <v>66</v>
      </c>
      <c r="P140" s="63">
        <v>12</v>
      </c>
      <c r="Q140" s="63" t="s">
        <v>29</v>
      </c>
      <c r="R140" s="63">
        <v>127059</v>
      </c>
      <c r="S140" s="63">
        <v>11846</v>
      </c>
      <c r="T140" s="67">
        <v>1</v>
      </c>
    </row>
    <row r="141" spans="1:20" hidden="1" outlineLevel="4">
      <c r="A141" s="62">
        <v>46</v>
      </c>
      <c r="B141" s="63" t="s">
        <v>58</v>
      </c>
      <c r="C141" s="63" t="s">
        <v>5</v>
      </c>
      <c r="D141" s="63" t="s">
        <v>138</v>
      </c>
      <c r="E141" s="64">
        <v>431</v>
      </c>
      <c r="F141" s="65">
        <f t="shared" si="7"/>
        <v>1.5310271117985734E-2</v>
      </c>
      <c r="G141" s="65">
        <f t="shared" si="8"/>
        <v>9.1368587264758945E-3</v>
      </c>
      <c r="H141" s="66">
        <f t="shared" si="9"/>
        <v>0</v>
      </c>
      <c r="I141" s="66">
        <f t="shared" si="10"/>
        <v>431</v>
      </c>
      <c r="J141" s="66">
        <f t="shared" si="11"/>
        <v>0</v>
      </c>
      <c r="K141" s="66">
        <f t="shared" si="12"/>
        <v>431</v>
      </c>
      <c r="L141" s="66">
        <f t="shared" si="13"/>
        <v>0</v>
      </c>
      <c r="M141" s="63">
        <v>3</v>
      </c>
      <c r="N141" s="63">
        <v>15</v>
      </c>
      <c r="O141" s="63">
        <v>69</v>
      </c>
      <c r="P141" s="63">
        <v>6</v>
      </c>
      <c r="Q141" s="63" t="s">
        <v>43</v>
      </c>
      <c r="R141" s="63">
        <v>570130</v>
      </c>
      <c r="S141" s="63">
        <v>340242</v>
      </c>
      <c r="T141" s="67">
        <v>1</v>
      </c>
    </row>
    <row r="142" spans="1:20" hidden="1" outlineLevel="3" collapsed="1">
      <c r="A142" s="62"/>
      <c r="B142" s="63"/>
      <c r="C142" s="72" t="s">
        <v>145</v>
      </c>
      <c r="D142" s="73"/>
      <c r="E142" s="74">
        <f>SUBTOTAL(9,E134:E141)</f>
        <v>1312</v>
      </c>
      <c r="F142" s="75"/>
      <c r="G142" s="75"/>
      <c r="H142" s="66">
        <f>SUBTOTAL(9,H134:H141)</f>
        <v>0</v>
      </c>
      <c r="I142" s="66">
        <f>SUBTOTAL(9,I134:I141)</f>
        <v>1312</v>
      </c>
      <c r="J142" s="66">
        <f>SUBTOTAL(9,J134:J141)</f>
        <v>0</v>
      </c>
      <c r="K142" s="66">
        <f>SUBTOTAL(9,K134:K141)</f>
        <v>1229</v>
      </c>
      <c r="L142" s="66">
        <f>SUBTOTAL(9,L134:L141)</f>
        <v>83</v>
      </c>
      <c r="M142" s="63"/>
      <c r="N142" s="63"/>
      <c r="O142" s="63"/>
      <c r="P142" s="63"/>
      <c r="Q142" s="63"/>
      <c r="R142" s="63">
        <f>SUBTOTAL(9,R134:R141)</f>
        <v>1283165</v>
      </c>
      <c r="S142" s="63">
        <f>SUBTOTAL(9,S134:S141)</f>
        <v>765061</v>
      </c>
      <c r="T142" s="67"/>
    </row>
    <row r="143" spans="1:20" ht="15.6" outlineLevel="2" collapsed="1">
      <c r="A143" s="62"/>
      <c r="B143" s="76" t="s">
        <v>100</v>
      </c>
      <c r="C143" s="77"/>
      <c r="D143" s="77"/>
      <c r="E143" s="78">
        <f>SUBTOTAL(9,E126:E141)</f>
        <v>3549</v>
      </c>
      <c r="F143" s="79">
        <v>1.0041022901599824E-2</v>
      </c>
      <c r="G143" s="79">
        <v>3.398411002577669E-3</v>
      </c>
      <c r="H143" s="66">
        <f>SUBTOTAL(9,H126:H141)</f>
        <v>2237</v>
      </c>
      <c r="I143" s="66">
        <f>SUBTOTAL(9,I126:I141)</f>
        <v>1312</v>
      </c>
      <c r="J143" s="66">
        <f>SUBTOTAL(9,J126:J141)</f>
        <v>0</v>
      </c>
      <c r="K143" s="66">
        <f>SUBTOTAL(9,K126:K141)</f>
        <v>3135</v>
      </c>
      <c r="L143" s="66">
        <f>SUBTOTAL(9,L126:L141)</f>
        <v>414</v>
      </c>
      <c r="M143" s="63"/>
      <c r="N143" s="63"/>
      <c r="O143" s="63"/>
      <c r="P143" s="63"/>
      <c r="Q143" s="63"/>
      <c r="R143" s="63">
        <f>SUBTOTAL(9,R126:R141)</f>
        <v>3078915</v>
      </c>
      <c r="S143" s="63">
        <f>SUBTOTAL(9,S126:S141)</f>
        <v>1042067</v>
      </c>
      <c r="T143" s="67"/>
    </row>
    <row r="144" spans="1:20" hidden="1" outlineLevel="4">
      <c r="A144" s="62">
        <v>46</v>
      </c>
      <c r="B144" s="63" t="s">
        <v>63</v>
      </c>
      <c r="C144" s="63" t="s">
        <v>4</v>
      </c>
      <c r="D144" s="63" t="s">
        <v>109</v>
      </c>
      <c r="E144" s="64">
        <v>609</v>
      </c>
      <c r="F144" s="65">
        <f t="shared" si="7"/>
        <v>6.7168209876543213E-3</v>
      </c>
      <c r="G144" s="65">
        <f t="shared" si="8"/>
        <v>1.9612639116949461E-3</v>
      </c>
      <c r="H144" s="66">
        <f t="shared" si="9"/>
        <v>609</v>
      </c>
      <c r="I144" s="66">
        <f t="shared" si="10"/>
        <v>0</v>
      </c>
      <c r="J144" s="66">
        <f t="shared" si="11"/>
        <v>0</v>
      </c>
      <c r="K144" s="66">
        <f t="shared" si="12"/>
        <v>609</v>
      </c>
      <c r="L144" s="66">
        <f t="shared" si="13"/>
        <v>0</v>
      </c>
      <c r="M144" s="63">
        <v>3</v>
      </c>
      <c r="N144" s="63">
        <v>19</v>
      </c>
      <c r="O144" s="63">
        <v>162</v>
      </c>
      <c r="P144" s="63">
        <v>3</v>
      </c>
      <c r="Q144" s="63" t="s">
        <v>17</v>
      </c>
      <c r="R144" s="63">
        <v>353423</v>
      </c>
      <c r="S144" s="63">
        <v>103197</v>
      </c>
      <c r="T144" s="67">
        <v>1</v>
      </c>
    </row>
    <row r="145" spans="1:20" hidden="1" outlineLevel="4">
      <c r="A145" s="62">
        <v>46</v>
      </c>
      <c r="B145" s="63" t="s">
        <v>63</v>
      </c>
      <c r="C145" s="63" t="s">
        <v>4</v>
      </c>
      <c r="D145" s="63" t="s">
        <v>141</v>
      </c>
      <c r="E145" s="64">
        <v>78</v>
      </c>
      <c r="F145" s="65">
        <f t="shared" si="7"/>
        <v>1.0652599715099714E-2</v>
      </c>
      <c r="G145" s="65">
        <f t="shared" si="8"/>
        <v>2.2340930674264008E-3</v>
      </c>
      <c r="H145" s="66">
        <f t="shared" si="9"/>
        <v>78</v>
      </c>
      <c r="I145" s="66">
        <f t="shared" si="10"/>
        <v>0</v>
      </c>
      <c r="J145" s="66">
        <f t="shared" si="11"/>
        <v>0</v>
      </c>
      <c r="K145" s="66">
        <f t="shared" si="12"/>
        <v>78</v>
      </c>
      <c r="L145" s="66">
        <f t="shared" si="13"/>
        <v>0</v>
      </c>
      <c r="M145" s="63">
        <v>3</v>
      </c>
      <c r="N145" s="63">
        <v>19</v>
      </c>
      <c r="O145" s="63">
        <v>164</v>
      </c>
      <c r="P145" s="63">
        <v>3</v>
      </c>
      <c r="Q145" s="63" t="s">
        <v>17</v>
      </c>
      <c r="R145" s="63">
        <v>71790</v>
      </c>
      <c r="S145" s="63">
        <v>15056</v>
      </c>
      <c r="T145" s="67">
        <v>1</v>
      </c>
    </row>
    <row r="146" spans="1:20" hidden="1" outlineLevel="4">
      <c r="A146" s="62">
        <v>46</v>
      </c>
      <c r="B146" s="63" t="s">
        <v>63</v>
      </c>
      <c r="C146" s="63" t="s">
        <v>4</v>
      </c>
      <c r="D146" s="63" t="s">
        <v>142</v>
      </c>
      <c r="E146" s="64">
        <v>673</v>
      </c>
      <c r="F146" s="65">
        <f t="shared" si="7"/>
        <v>9.7873672335039349E-3</v>
      </c>
      <c r="G146" s="65">
        <f t="shared" si="8"/>
        <v>3.358717186726102E-4</v>
      </c>
      <c r="H146" s="66">
        <f t="shared" si="9"/>
        <v>673</v>
      </c>
      <c r="I146" s="66">
        <f t="shared" si="10"/>
        <v>0</v>
      </c>
      <c r="J146" s="66">
        <f t="shared" si="11"/>
        <v>0</v>
      </c>
      <c r="K146" s="66">
        <f t="shared" si="12"/>
        <v>673</v>
      </c>
      <c r="L146" s="66">
        <f t="shared" si="13"/>
        <v>0</v>
      </c>
      <c r="M146" s="63">
        <v>3</v>
      </c>
      <c r="N146" s="63">
        <v>19</v>
      </c>
      <c r="O146" s="63">
        <v>165</v>
      </c>
      <c r="P146" s="63">
        <v>3</v>
      </c>
      <c r="Q146" s="63" t="s">
        <v>17</v>
      </c>
      <c r="R146" s="63">
        <v>569108</v>
      </c>
      <c r="S146" s="63">
        <v>19530</v>
      </c>
      <c r="T146" s="67">
        <v>1</v>
      </c>
    </row>
    <row r="147" spans="1:20" hidden="1" outlineLevel="4">
      <c r="A147" s="62">
        <v>46</v>
      </c>
      <c r="B147" s="63" t="s">
        <v>63</v>
      </c>
      <c r="C147" s="63" t="s">
        <v>4</v>
      </c>
      <c r="D147" s="63" t="s">
        <v>162</v>
      </c>
      <c r="E147" s="64">
        <v>16</v>
      </c>
      <c r="F147" s="65">
        <f t="shared" si="7"/>
        <v>1.0232204861111111E-2</v>
      </c>
      <c r="G147" s="65">
        <f t="shared" si="8"/>
        <v>1.2102141203703704E-3</v>
      </c>
      <c r="H147" s="66">
        <f t="shared" si="9"/>
        <v>16</v>
      </c>
      <c r="I147" s="66">
        <f t="shared" si="10"/>
        <v>0</v>
      </c>
      <c r="J147" s="66">
        <f t="shared" si="11"/>
        <v>0</v>
      </c>
      <c r="K147" s="66">
        <f t="shared" si="12"/>
        <v>16</v>
      </c>
      <c r="L147" s="66">
        <f t="shared" si="13"/>
        <v>0</v>
      </c>
      <c r="M147" s="63">
        <v>3</v>
      </c>
      <c r="N147" s="63">
        <v>19</v>
      </c>
      <c r="O147" s="63">
        <v>207</v>
      </c>
      <c r="P147" s="63">
        <v>3</v>
      </c>
      <c r="Q147" s="63" t="s">
        <v>17</v>
      </c>
      <c r="R147" s="63">
        <v>14145</v>
      </c>
      <c r="S147" s="63">
        <v>1673</v>
      </c>
      <c r="T147" s="67">
        <v>1</v>
      </c>
    </row>
    <row r="148" spans="1:20" hidden="1" outlineLevel="4">
      <c r="A148" s="62">
        <v>46</v>
      </c>
      <c r="B148" s="63" t="s">
        <v>63</v>
      </c>
      <c r="C148" s="63" t="s">
        <v>4</v>
      </c>
      <c r="D148" s="63" t="s">
        <v>107</v>
      </c>
      <c r="E148" s="64">
        <v>110</v>
      </c>
      <c r="F148" s="65">
        <f t="shared" si="7"/>
        <v>7.8874158249158249E-3</v>
      </c>
      <c r="G148" s="65">
        <f t="shared" si="8"/>
        <v>1.0521885521885521E-7</v>
      </c>
      <c r="H148" s="66">
        <f t="shared" si="9"/>
        <v>110</v>
      </c>
      <c r="I148" s="66">
        <f t="shared" si="10"/>
        <v>0</v>
      </c>
      <c r="J148" s="66">
        <f t="shared" si="11"/>
        <v>0</v>
      </c>
      <c r="K148" s="66">
        <f t="shared" si="12"/>
        <v>0</v>
      </c>
      <c r="L148" s="66">
        <f t="shared" si="13"/>
        <v>110</v>
      </c>
      <c r="M148" s="63">
        <v>8</v>
      </c>
      <c r="N148" s="63">
        <v>19</v>
      </c>
      <c r="O148" s="63">
        <v>217</v>
      </c>
      <c r="P148" s="63">
        <v>3</v>
      </c>
      <c r="Q148" s="63" t="s">
        <v>17</v>
      </c>
      <c r="R148" s="63">
        <v>74962</v>
      </c>
      <c r="S148" s="63">
        <v>1</v>
      </c>
      <c r="T148" s="67">
        <v>1</v>
      </c>
    </row>
    <row r="149" spans="1:20" hidden="1" outlineLevel="4">
      <c r="A149" s="62">
        <v>46</v>
      </c>
      <c r="B149" s="63" t="s">
        <v>63</v>
      </c>
      <c r="C149" s="63" t="s">
        <v>4</v>
      </c>
      <c r="D149" s="63" t="s">
        <v>111</v>
      </c>
      <c r="E149" s="64">
        <v>4</v>
      </c>
      <c r="F149" s="65">
        <f t="shared" si="7"/>
        <v>3.8859953703703704E-3</v>
      </c>
      <c r="G149" s="65">
        <f t="shared" si="8"/>
        <v>9.0509259259259258E-3</v>
      </c>
      <c r="H149" s="66">
        <f t="shared" si="9"/>
        <v>4</v>
      </c>
      <c r="I149" s="66">
        <f t="shared" si="10"/>
        <v>0</v>
      </c>
      <c r="J149" s="66">
        <f t="shared" si="11"/>
        <v>0</v>
      </c>
      <c r="K149" s="66">
        <f t="shared" si="12"/>
        <v>4</v>
      </c>
      <c r="L149" s="66">
        <f t="shared" si="13"/>
        <v>0</v>
      </c>
      <c r="M149" s="63">
        <v>3</v>
      </c>
      <c r="N149" s="63">
        <v>19</v>
      </c>
      <c r="O149" s="63">
        <v>224</v>
      </c>
      <c r="P149" s="63">
        <v>3</v>
      </c>
      <c r="Q149" s="63" t="s">
        <v>17</v>
      </c>
      <c r="R149" s="63">
        <v>1343</v>
      </c>
      <c r="S149" s="63">
        <v>3128</v>
      </c>
      <c r="T149" s="67">
        <v>1</v>
      </c>
    </row>
    <row r="150" spans="1:20" hidden="1" outlineLevel="3" collapsed="1">
      <c r="A150" s="62"/>
      <c r="B150" s="63"/>
      <c r="C150" s="68" t="s">
        <v>144</v>
      </c>
      <c r="D150" s="69"/>
      <c r="E150" s="70">
        <f>SUBTOTAL(9,E144:E149)</f>
        <v>1490</v>
      </c>
      <c r="F150" s="71"/>
      <c r="G150" s="71"/>
      <c r="H150" s="66">
        <f>SUBTOTAL(9,H144:H149)</f>
        <v>1490</v>
      </c>
      <c r="I150" s="66">
        <f>SUBTOTAL(9,I144:I149)</f>
        <v>0</v>
      </c>
      <c r="J150" s="66">
        <f>SUBTOTAL(9,J144:J149)</f>
        <v>0</v>
      </c>
      <c r="K150" s="66">
        <f>SUBTOTAL(9,K144:K149)</f>
        <v>1380</v>
      </c>
      <c r="L150" s="66">
        <f>SUBTOTAL(9,L144:L149)</f>
        <v>110</v>
      </c>
      <c r="M150" s="63"/>
      <c r="N150" s="63"/>
      <c r="O150" s="63"/>
      <c r="P150" s="63"/>
      <c r="Q150" s="63"/>
      <c r="R150" s="63">
        <f>SUBTOTAL(9,R144:R149)</f>
        <v>1084771</v>
      </c>
      <c r="S150" s="63">
        <f>SUBTOTAL(9,S144:S149)</f>
        <v>142585</v>
      </c>
      <c r="T150" s="67"/>
    </row>
    <row r="151" spans="1:20" hidden="1" outlineLevel="4">
      <c r="A151" s="62">
        <v>46</v>
      </c>
      <c r="B151" s="63" t="s">
        <v>63</v>
      </c>
      <c r="C151" s="63" t="s">
        <v>5</v>
      </c>
      <c r="D151" s="63" t="s">
        <v>143</v>
      </c>
      <c r="E151" s="64">
        <v>122</v>
      </c>
      <c r="F151" s="65">
        <f t="shared" si="7"/>
        <v>1.2137408925318761E-2</v>
      </c>
      <c r="G151" s="65">
        <f t="shared" si="8"/>
        <v>3.7482923497267757E-4</v>
      </c>
      <c r="H151" s="66">
        <f t="shared" si="9"/>
        <v>0</v>
      </c>
      <c r="I151" s="66">
        <f t="shared" si="10"/>
        <v>122</v>
      </c>
      <c r="J151" s="66">
        <f t="shared" si="11"/>
        <v>0</v>
      </c>
      <c r="K151" s="66">
        <f t="shared" si="12"/>
        <v>122</v>
      </c>
      <c r="L151" s="66">
        <f t="shared" si="13"/>
        <v>0</v>
      </c>
      <c r="M151" s="63">
        <v>3</v>
      </c>
      <c r="N151" s="63">
        <v>19</v>
      </c>
      <c r="O151" s="63">
        <v>166</v>
      </c>
      <c r="P151" s="63">
        <v>7</v>
      </c>
      <c r="Q151" s="63" t="s">
        <v>65</v>
      </c>
      <c r="R151" s="63">
        <v>127938</v>
      </c>
      <c r="S151" s="63">
        <v>3951</v>
      </c>
      <c r="T151" s="67">
        <v>1</v>
      </c>
    </row>
    <row r="152" spans="1:20" hidden="1" outlineLevel="3" collapsed="1">
      <c r="A152" s="62"/>
      <c r="B152" s="63"/>
      <c r="C152" s="72" t="s">
        <v>145</v>
      </c>
      <c r="D152" s="73"/>
      <c r="E152" s="74">
        <f>SUBTOTAL(9,E151:E151)</f>
        <v>122</v>
      </c>
      <c r="F152" s="75"/>
      <c r="G152" s="75"/>
      <c r="H152" s="66">
        <f>SUBTOTAL(9,H151:H151)</f>
        <v>0</v>
      </c>
      <c r="I152" s="66">
        <f>SUBTOTAL(9,I151:I151)</f>
        <v>122</v>
      </c>
      <c r="J152" s="66">
        <f>SUBTOTAL(9,J151:J151)</f>
        <v>0</v>
      </c>
      <c r="K152" s="66">
        <f>SUBTOTAL(9,K151:K151)</f>
        <v>122</v>
      </c>
      <c r="L152" s="66">
        <f>SUBTOTAL(9,L151:L151)</f>
        <v>0</v>
      </c>
      <c r="M152" s="63"/>
      <c r="N152" s="63"/>
      <c r="O152" s="63"/>
      <c r="P152" s="63"/>
      <c r="Q152" s="63"/>
      <c r="R152" s="63">
        <f>SUBTOTAL(9,R151:R151)</f>
        <v>127938</v>
      </c>
      <c r="S152" s="63">
        <f>SUBTOTAL(9,S151:S151)</f>
        <v>3951</v>
      </c>
      <c r="T152" s="67"/>
    </row>
    <row r="153" spans="1:20" ht="15.6" outlineLevel="2" collapsed="1">
      <c r="A153" s="62"/>
      <c r="B153" s="76" t="s">
        <v>101</v>
      </c>
      <c r="C153" s="77"/>
      <c r="D153" s="77"/>
      <c r="E153" s="78">
        <f>SUBTOTAL(9,E144:E151)</f>
        <v>1612</v>
      </c>
      <c r="F153" s="79">
        <v>8.7071859778513009E-3</v>
      </c>
      <c r="G153" s="79">
        <v>1.0521206690561531E-3</v>
      </c>
      <c r="H153" s="66">
        <f>SUBTOTAL(9,H144:H151)</f>
        <v>1490</v>
      </c>
      <c r="I153" s="66">
        <f>SUBTOTAL(9,I144:I151)</f>
        <v>122</v>
      </c>
      <c r="J153" s="66">
        <f>SUBTOTAL(9,J144:J151)</f>
        <v>0</v>
      </c>
      <c r="K153" s="66">
        <f>SUBTOTAL(9,K144:K151)</f>
        <v>1502</v>
      </c>
      <c r="L153" s="66">
        <f>SUBTOTAL(9,L144:L151)</f>
        <v>110</v>
      </c>
      <c r="M153" s="63"/>
      <c r="N153" s="63"/>
      <c r="O153" s="63"/>
      <c r="P153" s="63"/>
      <c r="Q153" s="63"/>
      <c r="R153" s="63">
        <f>SUBTOTAL(9,R144:R151)</f>
        <v>1212709</v>
      </c>
      <c r="S153" s="63">
        <f>SUBTOTAL(9,S144:S151)</f>
        <v>146536</v>
      </c>
      <c r="T153" s="67"/>
    </row>
    <row r="154" spans="1:20" hidden="1" outlineLevel="4">
      <c r="A154" s="62">
        <v>46</v>
      </c>
      <c r="B154" s="63" t="s">
        <v>66</v>
      </c>
      <c r="C154" s="63" t="s">
        <v>4</v>
      </c>
      <c r="D154" s="63" t="s">
        <v>109</v>
      </c>
      <c r="E154" s="64">
        <v>508</v>
      </c>
      <c r="F154" s="65">
        <f t="shared" si="7"/>
        <v>1.0665645960921552E-2</v>
      </c>
      <c r="G154" s="65">
        <f t="shared" si="8"/>
        <v>2.031158865558472E-3</v>
      </c>
      <c r="H154" s="66">
        <f t="shared" si="9"/>
        <v>508</v>
      </c>
      <c r="I154" s="66">
        <f t="shared" si="10"/>
        <v>0</v>
      </c>
      <c r="J154" s="66">
        <f t="shared" si="11"/>
        <v>0</v>
      </c>
      <c r="K154" s="66">
        <f t="shared" si="12"/>
        <v>508</v>
      </c>
      <c r="L154" s="66">
        <f t="shared" si="13"/>
        <v>0</v>
      </c>
      <c r="M154" s="63">
        <v>3</v>
      </c>
      <c r="N154" s="63">
        <v>32</v>
      </c>
      <c r="O154" s="63">
        <v>162</v>
      </c>
      <c r="P154" s="63">
        <v>3</v>
      </c>
      <c r="Q154" s="63" t="s">
        <v>17</v>
      </c>
      <c r="R154" s="63">
        <v>468128</v>
      </c>
      <c r="S154" s="63">
        <v>89150</v>
      </c>
      <c r="T154" s="67">
        <v>1</v>
      </c>
    </row>
    <row r="155" spans="1:20" hidden="1" outlineLevel="4">
      <c r="A155" s="92">
        <v>46</v>
      </c>
      <c r="B155" s="93" t="s">
        <v>66</v>
      </c>
      <c r="C155" s="93" t="s">
        <v>4</v>
      </c>
      <c r="D155" s="93" t="s">
        <v>107</v>
      </c>
      <c r="E155" s="94">
        <v>128</v>
      </c>
      <c r="F155" s="65">
        <f t="shared" si="7"/>
        <v>6.8615270543981484E-3</v>
      </c>
      <c r="G155" s="65">
        <f t="shared" si="8"/>
        <v>1.808449074074074E-7</v>
      </c>
      <c r="H155" s="66">
        <f t="shared" si="9"/>
        <v>128</v>
      </c>
      <c r="I155" s="66">
        <f t="shared" si="10"/>
        <v>0</v>
      </c>
      <c r="J155" s="66">
        <f t="shared" si="11"/>
        <v>0</v>
      </c>
      <c r="K155" s="66">
        <f t="shared" si="12"/>
        <v>0</v>
      </c>
      <c r="L155" s="66">
        <f t="shared" si="13"/>
        <v>128</v>
      </c>
      <c r="M155" s="93">
        <v>8</v>
      </c>
      <c r="N155" s="93">
        <v>32</v>
      </c>
      <c r="O155" s="93">
        <v>217</v>
      </c>
      <c r="P155" s="93">
        <v>3</v>
      </c>
      <c r="Q155" s="93" t="s">
        <v>17</v>
      </c>
      <c r="R155" s="93">
        <v>75883</v>
      </c>
      <c r="S155" s="93">
        <v>2</v>
      </c>
      <c r="T155" s="95">
        <v>1</v>
      </c>
    </row>
    <row r="156" spans="1:20" hidden="1" outlineLevel="3" collapsed="1">
      <c r="A156" s="80"/>
      <c r="B156" s="80"/>
      <c r="C156" s="68" t="s">
        <v>144</v>
      </c>
      <c r="D156" s="69"/>
      <c r="E156" s="70">
        <f>SUBTOTAL(9,E154:E155)</f>
        <v>636</v>
      </c>
      <c r="F156" s="71"/>
      <c r="G156" s="71"/>
      <c r="H156" s="96">
        <f>SUBTOTAL(9,H154:H155)</f>
        <v>636</v>
      </c>
      <c r="I156" s="96">
        <f>SUBTOTAL(9,I154:I155)</f>
        <v>0</v>
      </c>
      <c r="J156" s="96">
        <f>SUBTOTAL(9,J154:J155)</f>
        <v>0</v>
      </c>
      <c r="K156" s="96">
        <f>SUBTOTAL(9,K154:K155)</f>
        <v>508</v>
      </c>
      <c r="L156" s="96">
        <f>SUBTOTAL(9,L154:L155)</f>
        <v>128</v>
      </c>
      <c r="M156" s="80"/>
      <c r="N156" s="80"/>
      <c r="O156" s="80"/>
      <c r="P156" s="80"/>
      <c r="Q156" s="80"/>
      <c r="R156" s="80">
        <f>SUBTOTAL(9,R154:R155)</f>
        <v>544011</v>
      </c>
      <c r="S156" s="80">
        <f>SUBTOTAL(9,S154:S155)</f>
        <v>89152</v>
      </c>
      <c r="T156" s="80"/>
    </row>
    <row r="157" spans="1:20" ht="15.6" outlineLevel="2" collapsed="1">
      <c r="A157" s="80"/>
      <c r="B157" s="76" t="s">
        <v>102</v>
      </c>
      <c r="C157" s="77"/>
      <c r="D157" s="77"/>
      <c r="E157" s="78">
        <f>SUBTOTAL(9,E154:E155)</f>
        <v>636</v>
      </c>
      <c r="F157" s="79">
        <v>9.9000371243885398E-3</v>
      </c>
      <c r="G157" s="79">
        <v>1.6224085720941066E-3</v>
      </c>
      <c r="H157" s="96">
        <f>SUBTOTAL(9,H154:H155)</f>
        <v>636</v>
      </c>
      <c r="I157" s="96">
        <f>SUBTOTAL(9,I154:I155)</f>
        <v>0</v>
      </c>
      <c r="J157" s="96">
        <f>SUBTOTAL(9,J154:J155)</f>
        <v>0</v>
      </c>
      <c r="K157" s="96">
        <f>SUBTOTAL(9,K154:K155)</f>
        <v>508</v>
      </c>
      <c r="L157" s="96">
        <f>SUBTOTAL(9,L154:L155)</f>
        <v>128</v>
      </c>
      <c r="M157" s="80"/>
      <c r="N157" s="80"/>
      <c r="O157" s="80"/>
      <c r="P157" s="80"/>
      <c r="Q157" s="80"/>
      <c r="R157" s="80">
        <f>SUBTOTAL(9,R154:R155)</f>
        <v>544011</v>
      </c>
      <c r="S157" s="80">
        <f>SUBTOTAL(9,S154:S155)</f>
        <v>89152</v>
      </c>
      <c r="T157" s="80"/>
    </row>
    <row r="158" spans="1:20" ht="18" outlineLevel="1" thickBot="1">
      <c r="A158" s="23" t="s">
        <v>106</v>
      </c>
      <c r="B158" s="88"/>
      <c r="C158" s="88"/>
      <c r="D158" s="88"/>
      <c r="E158" s="89">
        <f>SUBTOTAL(9,E87:E155)</f>
        <v>10021</v>
      </c>
      <c r="F158" s="90"/>
      <c r="G158" s="90"/>
      <c r="H158" s="96">
        <f>SUBTOTAL(9,H87:H155)</f>
        <v>7614</v>
      </c>
      <c r="I158" s="96">
        <f>SUBTOTAL(9,I87:I155)</f>
        <v>1434</v>
      </c>
      <c r="J158" s="96">
        <f>SUBTOTAL(9,J87:J155)</f>
        <v>973</v>
      </c>
      <c r="K158" s="96">
        <f>SUBTOTAL(9,K87:K155)</f>
        <v>7760</v>
      </c>
      <c r="L158" s="96">
        <f>SUBTOTAL(9,L87:L155)</f>
        <v>2261</v>
      </c>
      <c r="M158" s="80"/>
      <c r="N158" s="80"/>
      <c r="O158" s="80"/>
      <c r="P158" s="80"/>
      <c r="Q158" s="80"/>
      <c r="R158" s="80">
        <f>SUBTOTAL(9,R87:R155)</f>
        <v>7974382</v>
      </c>
      <c r="S158" s="80">
        <f>SUBTOTAL(9,S87:S155)</f>
        <v>3015934</v>
      </c>
      <c r="T158" s="80"/>
    </row>
    <row r="159" spans="1:20" ht="20.399999999999999" thickBot="1">
      <c r="A159" s="27" t="s">
        <v>103</v>
      </c>
      <c r="B159" s="97"/>
      <c r="C159" s="97"/>
      <c r="D159" s="97"/>
      <c r="E159" s="98">
        <f>SUBTOTAL(9,E5:E155)</f>
        <v>20204</v>
      </c>
      <c r="F159" s="99">
        <v>9.86554734302705E-3</v>
      </c>
      <c r="G159" s="99">
        <v>4.0809970935348338E-3</v>
      </c>
      <c r="H159" s="96">
        <f>SUBTOTAL(9,H5:H155)</f>
        <v>15177</v>
      </c>
      <c r="I159" s="96">
        <f>SUBTOTAL(9,I5:I155)</f>
        <v>1744</v>
      </c>
      <c r="J159" s="96">
        <f>SUBTOTAL(9,J5:J155)</f>
        <v>3283</v>
      </c>
      <c r="K159" s="96">
        <f>SUBTOTAL(9,K5:K155)</f>
        <v>14644</v>
      </c>
      <c r="L159" s="96">
        <f>SUBTOTAL(9,L5:L155)</f>
        <v>5560</v>
      </c>
      <c r="M159" s="80"/>
      <c r="N159" s="80"/>
      <c r="O159" s="80"/>
      <c r="P159" s="80"/>
      <c r="Q159" s="80"/>
      <c r="R159" s="80">
        <f>SUBTOTAL(9,R5:R155)</f>
        <v>17221552</v>
      </c>
      <c r="S159" s="80">
        <f>SUBTOTAL(9,S5:S155)</f>
        <v>7123893</v>
      </c>
      <c r="T159" s="80"/>
    </row>
    <row r="161" spans="4:6" ht="15" thickBot="1"/>
    <row r="162" spans="4:6" ht="18" thickBot="1">
      <c r="D162" s="37" t="s">
        <v>147</v>
      </c>
      <c r="E162" s="38" t="s">
        <v>148</v>
      </c>
      <c r="F162" s="38" t="s">
        <v>149</v>
      </c>
    </row>
    <row r="163" spans="4:6" ht="16.2" thickBot="1">
      <c r="D163" s="39" t="s">
        <v>4</v>
      </c>
      <c r="E163" s="40">
        <f>H159</f>
        <v>15177</v>
      </c>
      <c r="F163" s="41">
        <f>E163/$E$166</f>
        <v>0.7511878835874084</v>
      </c>
    </row>
    <row r="164" spans="4:6" ht="16.2" thickBot="1">
      <c r="D164" s="39" t="s">
        <v>5</v>
      </c>
      <c r="E164" s="40">
        <f>I159</f>
        <v>1744</v>
      </c>
      <c r="F164" s="41">
        <f>E164/$E$166</f>
        <v>8.6319540685012866E-2</v>
      </c>
    </row>
    <row r="165" spans="4:6" ht="16.2" thickBot="1">
      <c r="D165" s="39" t="s">
        <v>6</v>
      </c>
      <c r="E165" s="40">
        <f>J159</f>
        <v>3283</v>
      </c>
      <c r="F165" s="41">
        <f>E165/$E$166</f>
        <v>0.16249257572757869</v>
      </c>
    </row>
    <row r="166" spans="4:6" ht="16.2" thickBot="1">
      <c r="D166" s="39" t="s">
        <v>150</v>
      </c>
      <c r="E166" s="40">
        <f>SUM(E163:E165)</f>
        <v>20204</v>
      </c>
      <c r="F166" s="41">
        <f>SUM(F163:F165)</f>
        <v>1</v>
      </c>
    </row>
    <row r="167" spans="4:6" ht="15" thickBot="1"/>
    <row r="168" spans="4:6" ht="18" thickBot="1">
      <c r="D168" s="37" t="s">
        <v>151</v>
      </c>
      <c r="E168" s="38" t="s">
        <v>148</v>
      </c>
      <c r="F168" s="38" t="s">
        <v>149</v>
      </c>
    </row>
    <row r="169" spans="4:6" ht="16.2" thickBot="1">
      <c r="D169" s="39" t="s">
        <v>152</v>
      </c>
      <c r="E169" s="40">
        <f>K159</f>
        <v>14644</v>
      </c>
      <c r="F169" s="41">
        <f>E169/$E$171</f>
        <v>0.7248069689170461</v>
      </c>
    </row>
    <row r="170" spans="4:6" ht="16.2" thickBot="1">
      <c r="D170" s="39" t="s">
        <v>153</v>
      </c>
      <c r="E170" s="40">
        <f>L159</f>
        <v>5560</v>
      </c>
      <c r="F170" s="41">
        <f>E170/$E$171</f>
        <v>0.27519303108295384</v>
      </c>
    </row>
    <row r="171" spans="4:6" ht="16.2" thickBot="1">
      <c r="D171" s="39" t="s">
        <v>150</v>
      </c>
      <c r="E171" s="40">
        <f>SUM(E169:E170)</f>
        <v>20204</v>
      </c>
      <c r="F171" s="41">
        <f>SUM(F169:F170)</f>
        <v>1</v>
      </c>
    </row>
  </sheetData>
  <pageMargins left="0.25" right="0.25" top="0.75" bottom="0.75" header="0.3" footer="0.3"/>
  <pageSetup paperSize="9" scale="72" fitToHeight="0" orientation="landscape" r:id="rId1"/>
  <headerFooter>
    <oddFooter>&amp;CPágina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127F0-C415-4B2B-87DA-D6D1855D9E99}">
  <sheetPr>
    <pageSetUpPr fitToPage="1"/>
  </sheetPr>
  <dimension ref="A1:AA318"/>
  <sheetViews>
    <sheetView tabSelected="1" zoomScale="85" zoomScaleNormal="85" workbookViewId="0">
      <selection activeCell="Q306" sqref="Q306"/>
    </sheetView>
  </sheetViews>
  <sheetFormatPr baseColWidth="10" defaultRowHeight="14.4" outlineLevelRow="4"/>
  <cols>
    <col min="1" max="1" width="7.33203125" bestFit="1" customWidth="1"/>
    <col min="2" max="2" width="37.109375" customWidth="1"/>
    <col min="3" max="3" width="26" bestFit="1" customWidth="1"/>
    <col min="4" max="4" width="52.33203125" bestFit="1" customWidth="1"/>
    <col min="5" max="5" width="20.6640625" style="11" customWidth="1"/>
    <col min="6" max="6" width="15.44140625" style="11" customWidth="1"/>
    <col min="7" max="7" width="10.109375" style="11" bestFit="1" customWidth="1"/>
    <col min="8" max="8" width="9.88671875" style="11" customWidth="1"/>
    <col min="9" max="9" width="10.33203125" style="11" customWidth="1"/>
    <col min="10" max="10" width="9.6640625" style="11" customWidth="1"/>
    <col min="11" max="11" width="10.109375" style="11" customWidth="1"/>
    <col min="12" max="12" width="11" style="11" bestFit="1" customWidth="1"/>
    <col min="13" max="13" width="14.33203125" style="11" bestFit="1" customWidth="1"/>
    <col min="14" max="14" width="11.6640625" style="11" bestFit="1" customWidth="1"/>
    <col min="15" max="15" width="14.33203125" style="11" bestFit="1" customWidth="1"/>
    <col min="16" max="16" width="13.109375" style="11" bestFit="1" customWidth="1"/>
    <col min="17" max="17" width="11.44140625" style="17" customWidth="1"/>
    <col min="18" max="18" width="24.88671875" style="13" hidden="1" customWidth="1"/>
    <col min="19" max="19" width="28.6640625" style="13" hidden="1" customWidth="1"/>
    <col min="20" max="20" width="22.33203125" style="13" hidden="1" customWidth="1"/>
    <col min="21" max="21" width="16.5546875" style="13" hidden="1" customWidth="1"/>
    <col min="22" max="22" width="15.88671875" style="13" hidden="1" customWidth="1"/>
    <col min="23" max="23" width="17.44140625" hidden="1" customWidth="1"/>
    <col min="24" max="24" width="12.33203125" hidden="1" customWidth="1"/>
    <col min="25" max="25" width="12" hidden="1" customWidth="1"/>
    <col min="26" max="26" width="8.6640625" hidden="1" customWidth="1"/>
    <col min="27" max="27" width="10.33203125" hidden="1" customWidth="1"/>
    <col min="28" max="28" width="11.44140625" customWidth="1"/>
  </cols>
  <sheetData>
    <row r="1" spans="1:27" ht="21">
      <c r="B1" s="8" t="s">
        <v>79</v>
      </c>
      <c r="Q1" s="12" t="s">
        <v>80</v>
      </c>
    </row>
    <row r="2" spans="1:27" ht="21">
      <c r="B2" s="36" t="str">
        <f>IF(SUBTOTAL(103,A5:A306)=1,"1) DATOS GLOBALES",IF(SUBTOTAL(103,A5:A306)&lt;&gt;4,"NIVEL SERVICIO (CON SUBTOTALES POR ORGANISMO, OFICINA Y PROVINCIA)",IF(SUBTOTAL(103,B5:B306)=0,"2) POR PROVINCIA",IF(SUBTOTAL(103,C5:C306)=0,"TOTALES POR OFICINA","4) POR ORGANISMO"))))</f>
        <v>TOTALES POR OFICINA</v>
      </c>
    </row>
    <row r="4" spans="1:27">
      <c r="A4" s="18" t="s">
        <v>0</v>
      </c>
      <c r="B4" s="19" t="s">
        <v>1</v>
      </c>
      <c r="C4" s="19" t="s">
        <v>2</v>
      </c>
      <c r="D4" s="19" t="s">
        <v>3</v>
      </c>
      <c r="E4" s="20" t="s">
        <v>68</v>
      </c>
      <c r="F4" s="20" t="s">
        <v>67</v>
      </c>
      <c r="G4" s="20" t="s">
        <v>69</v>
      </c>
      <c r="H4" s="20" t="s">
        <v>70</v>
      </c>
      <c r="I4" s="20" t="s">
        <v>71</v>
      </c>
      <c r="J4" s="20" t="s">
        <v>72</v>
      </c>
      <c r="K4" s="20" t="s">
        <v>73</v>
      </c>
      <c r="L4" s="20" t="s">
        <v>74</v>
      </c>
      <c r="M4" s="20" t="s">
        <v>75</v>
      </c>
      <c r="N4" s="20" t="s">
        <v>76</v>
      </c>
      <c r="O4" s="20" t="s">
        <v>77</v>
      </c>
      <c r="P4" s="20" t="s">
        <v>78</v>
      </c>
      <c r="Q4" s="21" t="s">
        <v>14</v>
      </c>
      <c r="R4" s="14" t="s">
        <v>4</v>
      </c>
      <c r="S4" s="14" t="s">
        <v>5</v>
      </c>
      <c r="T4" s="14" t="s">
        <v>6</v>
      </c>
      <c r="U4" s="14" t="s">
        <v>7</v>
      </c>
      <c r="V4" s="14" t="s">
        <v>8</v>
      </c>
      <c r="W4" s="1" t="s">
        <v>9</v>
      </c>
      <c r="X4" s="1" t="s">
        <v>10</v>
      </c>
      <c r="Y4" s="1" t="s">
        <v>11</v>
      </c>
      <c r="Z4" s="1" t="s">
        <v>12</v>
      </c>
      <c r="AA4" s="1" t="s">
        <v>13</v>
      </c>
    </row>
    <row r="5" spans="1:27" hidden="1" outlineLevel="4">
      <c r="A5" s="2">
        <v>3</v>
      </c>
      <c r="B5" s="3" t="s">
        <v>15</v>
      </c>
      <c r="C5" s="3" t="s">
        <v>4</v>
      </c>
      <c r="D5" s="3" t="s">
        <v>16</v>
      </c>
      <c r="E5" s="35"/>
      <c r="F5" s="170">
        <v>3</v>
      </c>
      <c r="G5" s="171">
        <v>236</v>
      </c>
      <c r="H5" s="171">
        <v>438</v>
      </c>
      <c r="I5" s="171">
        <v>554</v>
      </c>
      <c r="J5" s="171">
        <v>420</v>
      </c>
      <c r="K5" s="171">
        <v>384</v>
      </c>
      <c r="L5" s="171">
        <v>362</v>
      </c>
      <c r="M5" s="171">
        <v>358</v>
      </c>
      <c r="N5" s="171">
        <v>462</v>
      </c>
      <c r="O5" s="171">
        <v>374</v>
      </c>
      <c r="P5" s="172" t="s">
        <v>18</v>
      </c>
      <c r="Q5" s="173">
        <f>SUM(E5:P5)</f>
        <v>3591</v>
      </c>
      <c r="R5" s="175">
        <f>IF(C5="ATENCIÓN CIUDADANÍA",Q5,0)</f>
        <v>3591</v>
      </c>
      <c r="S5" s="176">
        <f>IF(C5="OTROS TEMAS GENERALITAT",Q5,0)</f>
        <v>0</v>
      </c>
      <c r="T5" s="15">
        <f>IF(C5="TEMAS MUNICIPALES",Q5,0)</f>
        <v>0</v>
      </c>
      <c r="U5" s="15">
        <f>IF(W5=3,Q5,0)</f>
        <v>0</v>
      </c>
      <c r="V5" s="15">
        <f>IF(W5&lt;&gt;3,Q5,0)</f>
        <v>3591</v>
      </c>
      <c r="W5" s="4">
        <v>1</v>
      </c>
      <c r="X5" s="4">
        <v>13</v>
      </c>
      <c r="Y5" s="4">
        <v>17</v>
      </c>
      <c r="Z5" s="4">
        <v>3</v>
      </c>
      <c r="AA5" s="3" t="s">
        <v>17</v>
      </c>
    </row>
    <row r="6" spans="1:27" hidden="1" outlineLevel="4">
      <c r="A6" s="2">
        <v>3</v>
      </c>
      <c r="B6" s="3" t="s">
        <v>15</v>
      </c>
      <c r="C6" s="3" t="s">
        <v>4</v>
      </c>
      <c r="D6" s="3" t="s">
        <v>19</v>
      </c>
      <c r="E6" s="29"/>
      <c r="F6" s="29">
        <v>22</v>
      </c>
      <c r="G6" s="29">
        <v>118</v>
      </c>
      <c r="H6" s="29">
        <v>155</v>
      </c>
      <c r="I6" s="29">
        <v>266</v>
      </c>
      <c r="J6" s="29">
        <v>186</v>
      </c>
      <c r="K6" s="29">
        <v>242</v>
      </c>
      <c r="L6" s="29">
        <v>197</v>
      </c>
      <c r="M6" s="29">
        <v>315</v>
      </c>
      <c r="N6" s="29">
        <v>220</v>
      </c>
      <c r="O6" s="29">
        <v>148</v>
      </c>
      <c r="P6" s="42" t="s">
        <v>18</v>
      </c>
      <c r="Q6" s="49">
        <f t="shared" ref="Q6:Q122" si="0">SUM(E6:P6)</f>
        <v>1869</v>
      </c>
      <c r="R6" s="15">
        <f t="shared" ref="R6:R122" si="1">IF(C6="ATENCIÓN CIUDADANÍA",Q6,0)</f>
        <v>1869</v>
      </c>
      <c r="S6" s="15">
        <f t="shared" ref="S6:S122" si="2">IF(C6="OTROS TEMAS GENERALITAT",Q6,0)</f>
        <v>0</v>
      </c>
      <c r="T6" s="15">
        <f t="shared" ref="T6:T122" si="3">IF(C6="TEMAS MUNICIPALES",Q6,0)</f>
        <v>0</v>
      </c>
      <c r="U6" s="15">
        <f t="shared" ref="U6:U122" si="4">IF(W6=3,Q6,0)</f>
        <v>0</v>
      </c>
      <c r="V6" s="15">
        <f t="shared" ref="V6:V122" si="5">IF(W6&lt;&gt;3,Q6,0)</f>
        <v>1869</v>
      </c>
      <c r="W6" s="4">
        <v>1</v>
      </c>
      <c r="X6" s="4">
        <v>13</v>
      </c>
      <c r="Y6" s="4">
        <v>18</v>
      </c>
      <c r="Z6" s="4">
        <v>3</v>
      </c>
      <c r="AA6" s="3" t="s">
        <v>17</v>
      </c>
    </row>
    <row r="7" spans="1:27" hidden="1" outlineLevel="4">
      <c r="A7" s="2">
        <v>3</v>
      </c>
      <c r="B7" s="3" t="s">
        <v>15</v>
      </c>
      <c r="C7" s="3" t="s">
        <v>4</v>
      </c>
      <c r="D7" s="3" t="s">
        <v>20</v>
      </c>
      <c r="E7" s="29"/>
      <c r="F7" s="29">
        <v>157</v>
      </c>
      <c r="G7" s="29">
        <v>640</v>
      </c>
      <c r="H7" s="29">
        <v>454</v>
      </c>
      <c r="I7" s="29">
        <v>602</v>
      </c>
      <c r="J7" s="29">
        <v>544</v>
      </c>
      <c r="K7" s="29">
        <v>360</v>
      </c>
      <c r="L7" s="29">
        <v>271</v>
      </c>
      <c r="M7" s="29">
        <v>339</v>
      </c>
      <c r="N7" s="29">
        <v>422</v>
      </c>
      <c r="O7" s="29">
        <v>384</v>
      </c>
      <c r="P7" s="42" t="s">
        <v>18</v>
      </c>
      <c r="Q7" s="49">
        <f t="shared" si="0"/>
        <v>4173</v>
      </c>
      <c r="R7" s="15">
        <f t="shared" si="1"/>
        <v>4173</v>
      </c>
      <c r="S7" s="15">
        <f t="shared" si="2"/>
        <v>0</v>
      </c>
      <c r="T7" s="15">
        <f t="shared" si="3"/>
        <v>0</v>
      </c>
      <c r="U7" s="15">
        <f t="shared" si="4"/>
        <v>0</v>
      </c>
      <c r="V7" s="15">
        <f t="shared" si="5"/>
        <v>4173</v>
      </c>
      <c r="W7" s="4">
        <v>1</v>
      </c>
      <c r="X7" s="4">
        <v>13</v>
      </c>
      <c r="Y7" s="4">
        <v>19</v>
      </c>
      <c r="Z7" s="4">
        <v>3</v>
      </c>
      <c r="AA7" s="3" t="s">
        <v>17</v>
      </c>
    </row>
    <row r="8" spans="1:27" hidden="1" outlineLevel="4">
      <c r="A8" s="2">
        <v>3</v>
      </c>
      <c r="B8" s="3" t="s">
        <v>15</v>
      </c>
      <c r="C8" s="3" t="s">
        <v>4</v>
      </c>
      <c r="D8" s="3" t="s">
        <v>21</v>
      </c>
      <c r="E8" s="29"/>
      <c r="F8" s="29">
        <v>7</v>
      </c>
      <c r="G8" s="29">
        <v>21</v>
      </c>
      <c r="H8" s="29">
        <v>12</v>
      </c>
      <c r="I8" s="29">
        <v>1</v>
      </c>
      <c r="J8" s="29">
        <v>4</v>
      </c>
      <c r="K8" s="29" t="s">
        <v>18</v>
      </c>
      <c r="L8" s="29" t="s">
        <v>18</v>
      </c>
      <c r="M8" s="29">
        <v>1</v>
      </c>
      <c r="N8" s="29">
        <v>10</v>
      </c>
      <c r="O8" s="29">
        <v>10</v>
      </c>
      <c r="P8" s="42" t="s">
        <v>18</v>
      </c>
      <c r="Q8" s="49">
        <f t="shared" si="0"/>
        <v>66</v>
      </c>
      <c r="R8" s="15">
        <f t="shared" si="1"/>
        <v>66</v>
      </c>
      <c r="S8" s="15">
        <f t="shared" si="2"/>
        <v>0</v>
      </c>
      <c r="T8" s="15">
        <f t="shared" si="3"/>
        <v>0</v>
      </c>
      <c r="U8" s="15">
        <f t="shared" si="4"/>
        <v>0</v>
      </c>
      <c r="V8" s="15">
        <f t="shared" si="5"/>
        <v>66</v>
      </c>
      <c r="W8" s="4">
        <v>1</v>
      </c>
      <c r="X8" s="4">
        <v>13</v>
      </c>
      <c r="Y8" s="4">
        <v>20</v>
      </c>
      <c r="Z8" s="4">
        <v>3</v>
      </c>
      <c r="AA8" s="3" t="s">
        <v>17</v>
      </c>
    </row>
    <row r="9" spans="1:27" hidden="1" outlineLevel="4">
      <c r="A9" s="2">
        <v>3</v>
      </c>
      <c r="B9" s="3" t="s">
        <v>15</v>
      </c>
      <c r="C9" s="3" t="s">
        <v>4</v>
      </c>
      <c r="D9" s="3" t="s">
        <v>22</v>
      </c>
      <c r="E9" s="29"/>
      <c r="F9" s="29">
        <v>1</v>
      </c>
      <c r="G9" s="29">
        <v>19</v>
      </c>
      <c r="H9" s="29">
        <v>7</v>
      </c>
      <c r="I9" s="29">
        <v>5</v>
      </c>
      <c r="J9" s="29" t="s">
        <v>18</v>
      </c>
      <c r="K9" s="29" t="s">
        <v>18</v>
      </c>
      <c r="L9" s="29" t="s">
        <v>18</v>
      </c>
      <c r="M9" s="29" t="s">
        <v>18</v>
      </c>
      <c r="N9" s="29">
        <v>10</v>
      </c>
      <c r="O9" s="29">
        <v>19</v>
      </c>
      <c r="P9" s="42" t="s">
        <v>18</v>
      </c>
      <c r="Q9" s="49">
        <f t="shared" si="0"/>
        <v>61</v>
      </c>
      <c r="R9" s="15">
        <f t="shared" si="1"/>
        <v>61</v>
      </c>
      <c r="S9" s="15">
        <f t="shared" si="2"/>
        <v>0</v>
      </c>
      <c r="T9" s="15">
        <f t="shared" si="3"/>
        <v>0</v>
      </c>
      <c r="U9" s="15">
        <f t="shared" si="4"/>
        <v>0</v>
      </c>
      <c r="V9" s="15">
        <f t="shared" si="5"/>
        <v>61</v>
      </c>
      <c r="W9" s="4">
        <v>1</v>
      </c>
      <c r="X9" s="4">
        <v>13</v>
      </c>
      <c r="Y9" s="4">
        <v>21</v>
      </c>
      <c r="Z9" s="4">
        <v>3</v>
      </c>
      <c r="AA9" s="3" t="s">
        <v>17</v>
      </c>
    </row>
    <row r="10" spans="1:27" hidden="1" outlineLevel="4">
      <c r="A10" s="2">
        <v>3</v>
      </c>
      <c r="B10" s="3" t="s">
        <v>15</v>
      </c>
      <c r="C10" s="3" t="s">
        <v>4</v>
      </c>
      <c r="D10" s="3" t="s">
        <v>108</v>
      </c>
      <c r="E10" s="29">
        <v>462</v>
      </c>
      <c r="F10" s="29">
        <v>393</v>
      </c>
      <c r="G10" s="29">
        <v>356</v>
      </c>
      <c r="H10" s="29">
        <v>257</v>
      </c>
      <c r="I10" s="29">
        <v>307</v>
      </c>
      <c r="J10" s="29">
        <v>287</v>
      </c>
      <c r="K10" s="29">
        <v>316</v>
      </c>
      <c r="L10" s="29">
        <v>278</v>
      </c>
      <c r="M10" s="29">
        <v>214</v>
      </c>
      <c r="N10" s="29">
        <v>233</v>
      </c>
      <c r="O10" s="29">
        <v>334</v>
      </c>
      <c r="P10" s="42" t="s">
        <v>18</v>
      </c>
      <c r="Q10" s="49">
        <f t="shared" si="0"/>
        <v>3437</v>
      </c>
      <c r="R10" s="15">
        <f t="shared" si="1"/>
        <v>3437</v>
      </c>
      <c r="S10" s="15">
        <f t="shared" si="2"/>
        <v>0</v>
      </c>
      <c r="T10" s="15">
        <f t="shared" si="3"/>
        <v>0</v>
      </c>
      <c r="U10" s="15">
        <f t="shared" si="4"/>
        <v>3437</v>
      </c>
      <c r="V10" s="15">
        <f t="shared" si="5"/>
        <v>0</v>
      </c>
      <c r="W10" s="4">
        <v>3</v>
      </c>
      <c r="X10" s="4">
        <v>13</v>
      </c>
      <c r="Y10" s="4">
        <v>58</v>
      </c>
      <c r="Z10" s="4">
        <v>3</v>
      </c>
      <c r="AA10" s="3" t="s">
        <v>17</v>
      </c>
    </row>
    <row r="11" spans="1:27" hidden="1" outlineLevel="4">
      <c r="A11">
        <v>3</v>
      </c>
      <c r="B11" t="s">
        <v>15</v>
      </c>
      <c r="C11" t="s">
        <v>4</v>
      </c>
      <c r="D11" t="s">
        <v>169</v>
      </c>
      <c r="E11" s="29"/>
      <c r="F11" s="29"/>
      <c r="G11" s="29"/>
      <c r="H11" s="29"/>
      <c r="I11" s="29"/>
      <c r="J11" s="29">
        <v>5</v>
      </c>
      <c r="K11" s="29">
        <v>8</v>
      </c>
      <c r="L11" s="29">
        <v>5</v>
      </c>
      <c r="M11" s="29">
        <v>8</v>
      </c>
      <c r="N11" s="29">
        <v>7</v>
      </c>
      <c r="O11" s="29">
        <v>5</v>
      </c>
      <c r="P11" s="42"/>
      <c r="Q11" s="49">
        <f t="shared" si="0"/>
        <v>38</v>
      </c>
      <c r="R11" s="15">
        <f t="shared" ref="R11" si="6">IF(C11="ATENCIÓN CIUDADANÍA",Q11,0)</f>
        <v>38</v>
      </c>
      <c r="S11" s="15">
        <f t="shared" ref="S11" si="7">IF(C11="OTROS TEMAS GENERALITAT",Q11,0)</f>
        <v>0</v>
      </c>
      <c r="T11" s="15">
        <f t="shared" ref="T11" si="8">IF(C11="TEMAS MUNICIPALES",Q11,0)</f>
        <v>0</v>
      </c>
      <c r="U11" s="15">
        <f t="shared" ref="U11" si="9">IF(W11=3,Q11,0)</f>
        <v>38</v>
      </c>
      <c r="V11" s="15">
        <f t="shared" ref="V11" si="10">IF(W11&lt;&gt;3,Q11,0)</f>
        <v>0</v>
      </c>
      <c r="W11" s="4">
        <v>3</v>
      </c>
      <c r="X11" s="4">
        <v>13</v>
      </c>
      <c r="Y11" s="4">
        <v>94</v>
      </c>
      <c r="Z11" s="4">
        <v>3</v>
      </c>
      <c r="AA11" s="3" t="s">
        <v>17</v>
      </c>
    </row>
    <row r="12" spans="1:27" hidden="1" outlineLevel="4">
      <c r="A12" s="2">
        <v>3</v>
      </c>
      <c r="B12" s="3" t="s">
        <v>15</v>
      </c>
      <c r="C12" s="3" t="s">
        <v>4</v>
      </c>
      <c r="D12" s="238" t="s">
        <v>109</v>
      </c>
      <c r="E12" s="29">
        <v>371</v>
      </c>
      <c r="F12" s="29">
        <v>238</v>
      </c>
      <c r="G12" s="29">
        <v>264</v>
      </c>
      <c r="H12" s="29">
        <v>173</v>
      </c>
      <c r="I12" s="29">
        <v>185</v>
      </c>
      <c r="J12" s="29">
        <v>248</v>
      </c>
      <c r="K12" s="29">
        <v>249</v>
      </c>
      <c r="L12" s="29">
        <v>221</v>
      </c>
      <c r="M12" s="29">
        <v>326</v>
      </c>
      <c r="N12" s="29">
        <v>278</v>
      </c>
      <c r="O12" s="29">
        <v>225</v>
      </c>
      <c r="P12" s="42" t="s">
        <v>18</v>
      </c>
      <c r="Q12" s="49">
        <f t="shared" si="0"/>
        <v>2778</v>
      </c>
      <c r="R12" s="15">
        <f t="shared" si="1"/>
        <v>2778</v>
      </c>
      <c r="S12" s="15">
        <f t="shared" si="2"/>
        <v>0</v>
      </c>
      <c r="T12" s="15">
        <f t="shared" si="3"/>
        <v>0</v>
      </c>
      <c r="U12" s="15">
        <f t="shared" si="4"/>
        <v>2778</v>
      </c>
      <c r="V12" s="15">
        <f t="shared" si="5"/>
        <v>0</v>
      </c>
      <c r="W12" s="4">
        <v>3</v>
      </c>
      <c r="X12" s="4">
        <v>13</v>
      </c>
      <c r="Y12" s="4">
        <v>162</v>
      </c>
      <c r="Z12" s="4">
        <v>3</v>
      </c>
      <c r="AA12" s="3" t="s">
        <v>17</v>
      </c>
    </row>
    <row r="13" spans="1:27" hidden="1" outlineLevel="4">
      <c r="A13" s="2">
        <v>3</v>
      </c>
      <c r="B13" s="3" t="s">
        <v>15</v>
      </c>
      <c r="C13" s="3" t="s">
        <v>4</v>
      </c>
      <c r="D13" s="3" t="s">
        <v>110</v>
      </c>
      <c r="E13" s="29">
        <v>10</v>
      </c>
      <c r="F13" s="29">
        <v>10</v>
      </c>
      <c r="G13" s="29">
        <v>7</v>
      </c>
      <c r="H13" s="29" t="s">
        <v>18</v>
      </c>
      <c r="I13" s="29">
        <v>2</v>
      </c>
      <c r="J13" s="29" t="s">
        <v>18</v>
      </c>
      <c r="K13" s="29" t="s">
        <v>18</v>
      </c>
      <c r="L13" s="29" t="s">
        <v>18</v>
      </c>
      <c r="M13" s="29" t="s">
        <v>18</v>
      </c>
      <c r="N13" s="29">
        <v>6</v>
      </c>
      <c r="O13" s="29">
        <v>7</v>
      </c>
      <c r="P13" s="42" t="s">
        <v>18</v>
      </c>
      <c r="Q13" s="49">
        <f t="shared" si="0"/>
        <v>42</v>
      </c>
      <c r="R13" s="15">
        <f t="shared" si="1"/>
        <v>42</v>
      </c>
      <c r="S13" s="15">
        <f t="shared" si="2"/>
        <v>0</v>
      </c>
      <c r="T13" s="15">
        <f t="shared" si="3"/>
        <v>0</v>
      </c>
      <c r="U13" s="15">
        <f t="shared" si="4"/>
        <v>42</v>
      </c>
      <c r="V13" s="15">
        <f t="shared" si="5"/>
        <v>0</v>
      </c>
      <c r="W13" s="4">
        <v>3</v>
      </c>
      <c r="X13" s="4">
        <v>13</v>
      </c>
      <c r="Y13" s="4">
        <v>207</v>
      </c>
      <c r="Z13" s="4">
        <v>3</v>
      </c>
      <c r="AA13" s="3" t="s">
        <v>17</v>
      </c>
    </row>
    <row r="14" spans="1:27" hidden="1" outlineLevel="4">
      <c r="A14" s="2">
        <v>3</v>
      </c>
      <c r="B14" s="3" t="s">
        <v>15</v>
      </c>
      <c r="C14" s="3" t="s">
        <v>4</v>
      </c>
      <c r="D14" s="3" t="s">
        <v>107</v>
      </c>
      <c r="E14" s="29">
        <v>513</v>
      </c>
      <c r="F14" s="29">
        <v>481</v>
      </c>
      <c r="G14" s="29">
        <v>262</v>
      </c>
      <c r="H14" s="29">
        <v>34</v>
      </c>
      <c r="I14" s="29">
        <v>17</v>
      </c>
      <c r="J14" s="29">
        <v>19</v>
      </c>
      <c r="K14" s="29">
        <v>4</v>
      </c>
      <c r="L14" s="29">
        <v>4</v>
      </c>
      <c r="M14" s="29">
        <v>29</v>
      </c>
      <c r="N14" s="29">
        <v>138</v>
      </c>
      <c r="O14" s="29">
        <v>167</v>
      </c>
      <c r="P14" s="42" t="s">
        <v>18</v>
      </c>
      <c r="Q14" s="49">
        <f t="shared" si="0"/>
        <v>1668</v>
      </c>
      <c r="R14" s="15">
        <f t="shared" si="1"/>
        <v>1668</v>
      </c>
      <c r="S14" s="15">
        <f t="shared" si="2"/>
        <v>0</v>
      </c>
      <c r="T14" s="15">
        <f t="shared" si="3"/>
        <v>0</v>
      </c>
      <c r="U14" s="15">
        <f t="shared" si="4"/>
        <v>0</v>
      </c>
      <c r="V14" s="15">
        <f t="shared" si="5"/>
        <v>1668</v>
      </c>
      <c r="W14" s="4">
        <v>8</v>
      </c>
      <c r="X14" s="4">
        <v>13</v>
      </c>
      <c r="Y14" s="4">
        <v>217</v>
      </c>
      <c r="Z14" s="4">
        <v>3</v>
      </c>
      <c r="AA14" s="3" t="s">
        <v>17</v>
      </c>
    </row>
    <row r="15" spans="1:27" hidden="1" outlineLevel="4">
      <c r="A15" s="2">
        <v>3</v>
      </c>
      <c r="B15" s="3" t="s">
        <v>15</v>
      </c>
      <c r="C15" s="3" t="s">
        <v>4</v>
      </c>
      <c r="D15" s="3" t="s">
        <v>111</v>
      </c>
      <c r="E15" s="29"/>
      <c r="F15" s="29"/>
      <c r="G15" s="29">
        <v>2</v>
      </c>
      <c r="H15" s="29" t="s">
        <v>18</v>
      </c>
      <c r="I15" s="29" t="s">
        <v>18</v>
      </c>
      <c r="J15" s="29" t="s">
        <v>18</v>
      </c>
      <c r="K15" s="29">
        <v>1</v>
      </c>
      <c r="L15" s="29" t="s">
        <v>18</v>
      </c>
      <c r="M15" s="29" t="s">
        <v>18</v>
      </c>
      <c r="N15" s="29">
        <v>1</v>
      </c>
      <c r="O15" s="29" t="s">
        <v>18</v>
      </c>
      <c r="P15" s="42" t="s">
        <v>18</v>
      </c>
      <c r="Q15" s="49">
        <f t="shared" si="0"/>
        <v>4</v>
      </c>
      <c r="R15" s="15">
        <f t="shared" si="1"/>
        <v>4</v>
      </c>
      <c r="S15" s="15">
        <f t="shared" si="2"/>
        <v>0</v>
      </c>
      <c r="T15" s="15">
        <f t="shared" si="3"/>
        <v>0</v>
      </c>
      <c r="U15" s="15">
        <f t="shared" si="4"/>
        <v>4</v>
      </c>
      <c r="V15" s="15">
        <f t="shared" si="5"/>
        <v>0</v>
      </c>
      <c r="W15" s="4">
        <v>3</v>
      </c>
      <c r="X15" s="4">
        <v>13</v>
      </c>
      <c r="Y15" s="4">
        <v>224</v>
      </c>
      <c r="Z15" s="4">
        <v>3</v>
      </c>
      <c r="AA15" s="3" t="s">
        <v>17</v>
      </c>
    </row>
    <row r="16" spans="1:27" hidden="1" outlineLevel="3">
      <c r="A16" s="2"/>
      <c r="B16" s="3"/>
      <c r="C16" s="181" t="s">
        <v>144</v>
      </c>
      <c r="D16" s="182"/>
      <c r="E16" s="30">
        <f t="shared" ref="E16:V16" si="11">SUBTOTAL(9,E5:E15)</f>
        <v>1356</v>
      </c>
      <c r="F16" s="30">
        <f t="shared" si="11"/>
        <v>1312</v>
      </c>
      <c r="G16" s="30">
        <f t="shared" si="11"/>
        <v>1925</v>
      </c>
      <c r="H16" s="30">
        <f t="shared" si="11"/>
        <v>1530</v>
      </c>
      <c r="I16" s="30">
        <f t="shared" si="11"/>
        <v>1939</v>
      </c>
      <c r="J16" s="30">
        <f t="shared" si="11"/>
        <v>1713</v>
      </c>
      <c r="K16" s="30">
        <f t="shared" si="11"/>
        <v>1564</v>
      </c>
      <c r="L16" s="30">
        <f t="shared" si="11"/>
        <v>1338</v>
      </c>
      <c r="M16" s="30">
        <f t="shared" si="11"/>
        <v>1590</v>
      </c>
      <c r="N16" s="30">
        <f t="shared" si="11"/>
        <v>1787</v>
      </c>
      <c r="O16" s="30">
        <f t="shared" si="11"/>
        <v>1673</v>
      </c>
      <c r="P16" s="43">
        <f t="shared" si="11"/>
        <v>0</v>
      </c>
      <c r="Q16" s="50">
        <f t="shared" si="11"/>
        <v>17727</v>
      </c>
      <c r="R16" s="15">
        <f t="shared" si="11"/>
        <v>17727</v>
      </c>
      <c r="S16" s="15">
        <f t="shared" si="11"/>
        <v>0</v>
      </c>
      <c r="T16" s="15">
        <f t="shared" si="11"/>
        <v>0</v>
      </c>
      <c r="U16" s="15">
        <f t="shared" si="11"/>
        <v>6299</v>
      </c>
      <c r="V16" s="15">
        <f t="shared" si="11"/>
        <v>11428</v>
      </c>
      <c r="W16" s="4"/>
      <c r="X16" s="4"/>
      <c r="Y16" s="4"/>
      <c r="Z16" s="4"/>
      <c r="AA16" s="3"/>
    </row>
    <row r="17" spans="1:27" hidden="1" outlineLevel="4">
      <c r="A17" s="2">
        <v>3</v>
      </c>
      <c r="B17" s="3" t="s">
        <v>15</v>
      </c>
      <c r="C17" s="3" t="s">
        <v>5</v>
      </c>
      <c r="D17" s="3" t="s">
        <v>112</v>
      </c>
      <c r="E17" s="29">
        <v>10</v>
      </c>
      <c r="F17" s="29">
        <v>4</v>
      </c>
      <c r="G17" s="29">
        <v>2</v>
      </c>
      <c r="H17" s="29">
        <v>2</v>
      </c>
      <c r="I17" s="29">
        <v>11</v>
      </c>
      <c r="J17" s="29">
        <v>4</v>
      </c>
      <c r="K17" s="29">
        <v>6</v>
      </c>
      <c r="L17" s="29">
        <v>6</v>
      </c>
      <c r="M17" s="29">
        <v>6</v>
      </c>
      <c r="N17" s="29">
        <v>10</v>
      </c>
      <c r="O17" s="29">
        <v>4</v>
      </c>
      <c r="P17" s="42" t="s">
        <v>18</v>
      </c>
      <c r="Q17" s="49">
        <f t="shared" si="0"/>
        <v>65</v>
      </c>
      <c r="R17" s="15">
        <f t="shared" si="1"/>
        <v>0</v>
      </c>
      <c r="S17" s="15">
        <f t="shared" si="2"/>
        <v>65</v>
      </c>
      <c r="T17" s="15">
        <f t="shared" si="3"/>
        <v>0</v>
      </c>
      <c r="U17" s="15">
        <f t="shared" si="4"/>
        <v>65</v>
      </c>
      <c r="V17" s="15">
        <f t="shared" si="5"/>
        <v>0</v>
      </c>
      <c r="W17" s="4">
        <v>3</v>
      </c>
      <c r="X17" s="4">
        <v>13</v>
      </c>
      <c r="Y17" s="4">
        <v>198</v>
      </c>
      <c r="Z17" s="4">
        <v>14</v>
      </c>
      <c r="AA17" s="3" t="s">
        <v>23</v>
      </c>
    </row>
    <row r="18" spans="1:27" hidden="1" outlineLevel="3">
      <c r="A18" s="2"/>
      <c r="B18" s="10"/>
      <c r="C18" s="107" t="s">
        <v>145</v>
      </c>
      <c r="D18" s="108"/>
      <c r="E18" s="31">
        <f t="shared" ref="E18:V18" si="12">SUBTOTAL(9,E17:E17)</f>
        <v>10</v>
      </c>
      <c r="F18" s="31">
        <f t="shared" si="12"/>
        <v>4</v>
      </c>
      <c r="G18" s="31">
        <f t="shared" si="12"/>
        <v>2</v>
      </c>
      <c r="H18" s="31">
        <f t="shared" si="12"/>
        <v>2</v>
      </c>
      <c r="I18" s="31">
        <f t="shared" si="12"/>
        <v>11</v>
      </c>
      <c r="J18" s="31">
        <f t="shared" si="12"/>
        <v>4</v>
      </c>
      <c r="K18" s="31">
        <f t="shared" si="12"/>
        <v>6</v>
      </c>
      <c r="L18" s="31">
        <f t="shared" si="12"/>
        <v>6</v>
      </c>
      <c r="M18" s="31">
        <f t="shared" si="12"/>
        <v>6</v>
      </c>
      <c r="N18" s="31">
        <f t="shared" si="12"/>
        <v>10</v>
      </c>
      <c r="O18" s="31">
        <f t="shared" si="12"/>
        <v>4</v>
      </c>
      <c r="P18" s="44">
        <f t="shared" si="12"/>
        <v>0</v>
      </c>
      <c r="Q18" s="51">
        <f t="shared" si="12"/>
        <v>65</v>
      </c>
      <c r="R18" s="15">
        <f t="shared" si="12"/>
        <v>0</v>
      </c>
      <c r="S18" s="15">
        <f t="shared" si="12"/>
        <v>65</v>
      </c>
      <c r="T18" s="15">
        <f t="shared" si="12"/>
        <v>0</v>
      </c>
      <c r="U18" s="15">
        <f t="shared" si="12"/>
        <v>65</v>
      </c>
      <c r="V18" s="15">
        <f t="shared" si="12"/>
        <v>0</v>
      </c>
      <c r="W18" s="9"/>
      <c r="X18" s="9"/>
      <c r="Y18" s="9"/>
      <c r="Z18" s="9"/>
      <c r="AA18" s="10"/>
    </row>
    <row r="19" spans="1:27" ht="15.6" outlineLevel="2" collapsed="1">
      <c r="A19" s="2"/>
      <c r="B19" s="195" t="s">
        <v>81</v>
      </c>
      <c r="C19" s="195"/>
      <c r="D19" s="195"/>
      <c r="E19" s="24">
        <f t="shared" ref="E19:V19" si="13">SUBTOTAL(9,E5:E17)</f>
        <v>1366</v>
      </c>
      <c r="F19" s="24">
        <f t="shared" si="13"/>
        <v>1316</v>
      </c>
      <c r="G19" s="24">
        <f t="shared" si="13"/>
        <v>1927</v>
      </c>
      <c r="H19" s="24">
        <f t="shared" si="13"/>
        <v>1532</v>
      </c>
      <c r="I19" s="24">
        <f t="shared" si="13"/>
        <v>1950</v>
      </c>
      <c r="J19" s="24">
        <f t="shared" si="13"/>
        <v>1717</v>
      </c>
      <c r="K19" s="24">
        <f t="shared" si="13"/>
        <v>1570</v>
      </c>
      <c r="L19" s="24">
        <f t="shared" si="13"/>
        <v>1344</v>
      </c>
      <c r="M19" s="24">
        <f t="shared" si="13"/>
        <v>1596</v>
      </c>
      <c r="N19" s="24">
        <f t="shared" si="13"/>
        <v>1797</v>
      </c>
      <c r="O19" s="24">
        <f t="shared" si="13"/>
        <v>1677</v>
      </c>
      <c r="P19" s="45">
        <f t="shared" si="13"/>
        <v>0</v>
      </c>
      <c r="Q19" s="52">
        <f t="shared" si="13"/>
        <v>17792</v>
      </c>
      <c r="R19" s="15">
        <f t="shared" si="13"/>
        <v>17727</v>
      </c>
      <c r="S19" s="15">
        <f t="shared" si="13"/>
        <v>65</v>
      </c>
      <c r="T19" s="15">
        <f t="shared" si="13"/>
        <v>0</v>
      </c>
      <c r="U19" s="15">
        <f t="shared" si="13"/>
        <v>6364</v>
      </c>
      <c r="V19" s="15">
        <f t="shared" si="13"/>
        <v>11428</v>
      </c>
      <c r="W19" s="9"/>
      <c r="X19" s="9"/>
      <c r="Y19" s="9"/>
      <c r="Z19" s="9"/>
      <c r="AA19" s="10"/>
    </row>
    <row r="20" spans="1:27" hidden="1" outlineLevel="4">
      <c r="A20" s="2">
        <v>3</v>
      </c>
      <c r="B20" t="s">
        <v>173</v>
      </c>
      <c r="C20" t="s">
        <v>4</v>
      </c>
      <c r="D20" t="s">
        <v>16</v>
      </c>
      <c r="E20" s="32"/>
      <c r="F20" s="32"/>
      <c r="G20" s="32"/>
      <c r="H20" s="32"/>
      <c r="I20" s="32"/>
      <c r="J20" s="193">
        <v>6</v>
      </c>
      <c r="K20" s="32">
        <v>99</v>
      </c>
      <c r="L20" s="32">
        <v>87</v>
      </c>
      <c r="M20" s="32">
        <v>180</v>
      </c>
      <c r="N20" s="32">
        <v>178</v>
      </c>
      <c r="O20" s="32">
        <v>238</v>
      </c>
      <c r="P20" s="46"/>
      <c r="Q20" s="53">
        <f>SUM(E20:P20)</f>
        <v>788</v>
      </c>
      <c r="R20" s="15">
        <f>IF(C20="ATENCIÓN CIUDADANÍA",Q20,0)</f>
        <v>788</v>
      </c>
      <c r="S20" s="15">
        <f>IF(C20="OTROS TEMAS GENERALITAT",Q20,0)</f>
        <v>0</v>
      </c>
      <c r="T20" s="15">
        <f>IF(C20="TEMAS MUNICIPALES",Q20,0)</f>
        <v>0</v>
      </c>
      <c r="U20" s="15">
        <f>IF(W20=3,Q20,0)</f>
        <v>0</v>
      </c>
      <c r="V20" s="15">
        <f>IF(W20&lt;&gt;3,Q20,0)</f>
        <v>788</v>
      </c>
      <c r="W20" s="193">
        <v>1</v>
      </c>
      <c r="X20" s="193">
        <v>12</v>
      </c>
      <c r="Y20" s="193">
        <v>17</v>
      </c>
      <c r="Z20" s="193">
        <v>3</v>
      </c>
      <c r="AA20" t="s">
        <v>17</v>
      </c>
    </row>
    <row r="21" spans="1:27" hidden="1" outlineLevel="4">
      <c r="A21" s="2">
        <v>3</v>
      </c>
      <c r="B21" t="s">
        <v>173</v>
      </c>
      <c r="C21" t="s">
        <v>4</v>
      </c>
      <c r="D21" t="s">
        <v>19</v>
      </c>
      <c r="E21" s="32"/>
      <c r="F21" s="32"/>
      <c r="G21" s="32"/>
      <c r="H21" s="32"/>
      <c r="I21" s="32"/>
      <c r="J21" s="193">
        <v>21</v>
      </c>
      <c r="K21" s="32">
        <v>50</v>
      </c>
      <c r="L21" s="32">
        <v>115</v>
      </c>
      <c r="M21" s="32">
        <v>197</v>
      </c>
      <c r="N21" s="32">
        <v>139</v>
      </c>
      <c r="O21" s="32">
        <v>130</v>
      </c>
      <c r="P21" s="46"/>
      <c r="Q21" s="53">
        <f t="shared" ref="Q21:Q25" si="14">SUM(E21:P21)</f>
        <v>652</v>
      </c>
      <c r="R21" s="15">
        <f t="shared" ref="R21:R24" si="15">IF(C21="ATENCIÓN CIUDADANÍA",Q21,0)</f>
        <v>652</v>
      </c>
      <c r="S21" s="15">
        <f t="shared" ref="S21:S23" si="16">IF(C21="OTROS TEMAS GENERALITAT",Q21,0)</f>
        <v>0</v>
      </c>
      <c r="T21" s="15">
        <f t="shared" ref="T21:T23" si="17">IF(C21="TEMAS MUNICIPALES",Q21,0)</f>
        <v>0</v>
      </c>
      <c r="U21" s="15">
        <f t="shared" ref="U21:U23" si="18">IF(W21=3,Q21,0)</f>
        <v>0</v>
      </c>
      <c r="V21" s="15">
        <f t="shared" ref="V21:V23" si="19">IF(W21&lt;&gt;3,Q21,0)</f>
        <v>652</v>
      </c>
      <c r="W21" s="193">
        <v>1</v>
      </c>
      <c r="X21" s="193">
        <v>12</v>
      </c>
      <c r="Y21" s="193">
        <v>18</v>
      </c>
      <c r="Z21" s="193">
        <v>3</v>
      </c>
      <c r="AA21" t="s">
        <v>17</v>
      </c>
    </row>
    <row r="22" spans="1:27" hidden="1" outlineLevel="4">
      <c r="A22" s="2">
        <v>3</v>
      </c>
      <c r="B22" t="s">
        <v>173</v>
      </c>
      <c r="C22" t="s">
        <v>4</v>
      </c>
      <c r="D22" t="s">
        <v>20</v>
      </c>
      <c r="E22" s="32"/>
      <c r="F22" s="32"/>
      <c r="G22" s="32"/>
      <c r="H22" s="32"/>
      <c r="I22" s="32"/>
      <c r="J22" s="193">
        <v>176</v>
      </c>
      <c r="K22" s="32">
        <v>489</v>
      </c>
      <c r="L22" s="32">
        <v>328</v>
      </c>
      <c r="M22" s="32">
        <v>445</v>
      </c>
      <c r="N22" s="32">
        <v>462</v>
      </c>
      <c r="O22" s="32">
        <v>435</v>
      </c>
      <c r="P22" s="46"/>
      <c r="Q22" s="53">
        <f t="shared" si="14"/>
        <v>2335</v>
      </c>
      <c r="R22" s="15">
        <f t="shared" si="15"/>
        <v>2335</v>
      </c>
      <c r="S22" s="15">
        <f t="shared" si="16"/>
        <v>0</v>
      </c>
      <c r="T22" s="15">
        <f t="shared" si="17"/>
        <v>0</v>
      </c>
      <c r="U22" s="15">
        <f t="shared" si="18"/>
        <v>0</v>
      </c>
      <c r="V22" s="15">
        <f t="shared" si="19"/>
        <v>2335</v>
      </c>
      <c r="W22" s="193">
        <v>1</v>
      </c>
      <c r="X22" s="193">
        <v>12</v>
      </c>
      <c r="Y22" s="193">
        <v>19</v>
      </c>
      <c r="Z22" s="193">
        <v>3</v>
      </c>
      <c r="AA22" t="s">
        <v>17</v>
      </c>
    </row>
    <row r="23" spans="1:27" hidden="1" outlineLevel="4">
      <c r="A23" s="2">
        <v>3</v>
      </c>
      <c r="B23" t="s">
        <v>173</v>
      </c>
      <c r="C23" t="s">
        <v>4</v>
      </c>
      <c r="D23" t="s">
        <v>21</v>
      </c>
      <c r="E23" s="32"/>
      <c r="F23" s="32"/>
      <c r="G23" s="32"/>
      <c r="H23" s="32"/>
      <c r="I23" s="32"/>
      <c r="J23" s="193">
        <v>6</v>
      </c>
      <c r="K23" s="32">
        <v>23</v>
      </c>
      <c r="L23" s="32">
        <v>25</v>
      </c>
      <c r="M23" s="32">
        <v>31</v>
      </c>
      <c r="N23" s="32">
        <v>27</v>
      </c>
      <c r="O23" s="32">
        <v>24</v>
      </c>
      <c r="P23" s="46"/>
      <c r="Q23" s="53">
        <f t="shared" si="14"/>
        <v>136</v>
      </c>
      <c r="R23" s="15">
        <f t="shared" si="15"/>
        <v>136</v>
      </c>
      <c r="S23" s="15">
        <f t="shared" si="16"/>
        <v>0</v>
      </c>
      <c r="T23" s="15">
        <f t="shared" si="17"/>
        <v>0</v>
      </c>
      <c r="U23" s="15">
        <f t="shared" si="18"/>
        <v>0</v>
      </c>
      <c r="V23" s="15">
        <f t="shared" si="19"/>
        <v>136</v>
      </c>
      <c r="W23" s="193">
        <v>1</v>
      </c>
      <c r="X23" s="193">
        <v>12</v>
      </c>
      <c r="Y23" s="193">
        <v>20</v>
      </c>
      <c r="Z23" s="193">
        <v>3</v>
      </c>
      <c r="AA23" t="s">
        <v>17</v>
      </c>
    </row>
    <row r="24" spans="1:27" hidden="1" outlineLevel="4">
      <c r="A24" s="2">
        <v>3</v>
      </c>
      <c r="B24" t="s">
        <v>173</v>
      </c>
      <c r="C24" t="s">
        <v>4</v>
      </c>
      <c r="D24" t="s">
        <v>109</v>
      </c>
      <c r="E24" s="32"/>
      <c r="F24" s="32"/>
      <c r="G24" s="32"/>
      <c r="H24" s="32"/>
      <c r="I24" s="32"/>
      <c r="J24" s="193"/>
      <c r="K24" s="32"/>
      <c r="L24" s="32"/>
      <c r="M24" s="32"/>
      <c r="N24" s="32"/>
      <c r="O24" s="32">
        <v>1</v>
      </c>
      <c r="P24" s="46"/>
      <c r="Q24" s="53">
        <f t="shared" si="14"/>
        <v>1</v>
      </c>
      <c r="R24" s="15">
        <f t="shared" si="15"/>
        <v>1</v>
      </c>
      <c r="S24" s="15">
        <f t="shared" ref="S24" si="20">IF(C24="OTROS TEMAS GENERALITAT",Q24,0)</f>
        <v>0</v>
      </c>
      <c r="T24" s="15">
        <f t="shared" ref="T24" si="21">IF(C24="TEMAS MUNICIPALES",Q24,0)</f>
        <v>0</v>
      </c>
      <c r="U24" s="15">
        <f t="shared" ref="U24" si="22">IF(W24=3,Q24,0)</f>
        <v>1</v>
      </c>
      <c r="V24" s="15">
        <f t="shared" ref="V24" si="23">IF(W24&lt;&gt;3,Q24,0)</f>
        <v>0</v>
      </c>
      <c r="W24" s="193">
        <v>3</v>
      </c>
      <c r="X24" s="193">
        <v>12</v>
      </c>
      <c r="Y24" s="193">
        <v>162</v>
      </c>
      <c r="Z24" s="193">
        <v>3</v>
      </c>
      <c r="AA24" t="s">
        <v>17</v>
      </c>
    </row>
    <row r="25" spans="1:27" hidden="1" outlineLevel="4">
      <c r="A25" s="2">
        <v>3</v>
      </c>
      <c r="B25" t="s">
        <v>173</v>
      </c>
      <c r="C25" t="s">
        <v>4</v>
      </c>
      <c r="D25" s="3" t="s">
        <v>107</v>
      </c>
      <c r="E25" s="32"/>
      <c r="F25" s="32"/>
      <c r="G25" s="32"/>
      <c r="H25" s="32"/>
      <c r="I25" s="32"/>
      <c r="J25" s="193"/>
      <c r="K25" s="32">
        <v>1</v>
      </c>
      <c r="L25" s="32" t="s">
        <v>18</v>
      </c>
      <c r="M25" s="32" t="s">
        <v>18</v>
      </c>
      <c r="N25" s="32"/>
      <c r="O25" s="32"/>
      <c r="P25" s="46"/>
      <c r="Q25" s="53">
        <f t="shared" si="14"/>
        <v>1</v>
      </c>
      <c r="R25" s="15">
        <f t="shared" ref="R25" si="24">IF(C25="ATENCIÓN CIUDADANÍA",Q25,0)</f>
        <v>1</v>
      </c>
      <c r="S25" s="15">
        <f t="shared" ref="S25" si="25">IF(C25="OTROS TEMAS GENERALITAT",Q25,0)</f>
        <v>0</v>
      </c>
      <c r="T25" s="15">
        <f t="shared" ref="T25" si="26">IF(C25="TEMAS MUNICIPALES",Q25,0)</f>
        <v>0</v>
      </c>
      <c r="U25" s="15">
        <f t="shared" ref="U25" si="27">IF(W25=3,Q25,0)</f>
        <v>0</v>
      </c>
      <c r="V25" s="15">
        <f t="shared" ref="V25" si="28">IF(W25&lt;&gt;3,Q25,0)</f>
        <v>1</v>
      </c>
      <c r="W25" s="193">
        <v>8</v>
      </c>
      <c r="X25" s="193">
        <v>12</v>
      </c>
      <c r="Y25" s="193">
        <v>217</v>
      </c>
      <c r="Z25" s="193">
        <v>3</v>
      </c>
      <c r="AA25" t="s">
        <v>17</v>
      </c>
    </row>
    <row r="26" spans="1:27" hidden="1" outlineLevel="3">
      <c r="A26" s="2"/>
      <c r="C26" s="181" t="s">
        <v>144</v>
      </c>
      <c r="D26" s="182"/>
      <c r="E26" s="30">
        <f t="shared" ref="E26:J26" si="29">SUBTOTAL(9,E20:E25)</f>
        <v>0</v>
      </c>
      <c r="F26" s="30">
        <f t="shared" si="29"/>
        <v>0</v>
      </c>
      <c r="G26" s="30">
        <f t="shared" si="29"/>
        <v>0</v>
      </c>
      <c r="H26" s="30">
        <f t="shared" si="29"/>
        <v>0</v>
      </c>
      <c r="I26" s="30">
        <f t="shared" si="29"/>
        <v>0</v>
      </c>
      <c r="J26" s="30">
        <f t="shared" si="29"/>
        <v>209</v>
      </c>
      <c r="K26" s="30">
        <f>SUBTOTAL(9,K20:K25)</f>
        <v>662</v>
      </c>
      <c r="L26" s="30">
        <f t="shared" ref="L26:P26" si="30">SUBTOTAL(9,L20:L25)</f>
        <v>555</v>
      </c>
      <c r="M26" s="30">
        <f t="shared" si="30"/>
        <v>853</v>
      </c>
      <c r="N26" s="30">
        <f t="shared" si="30"/>
        <v>806</v>
      </c>
      <c r="O26" s="30">
        <f t="shared" si="30"/>
        <v>828</v>
      </c>
      <c r="P26" s="30">
        <f t="shared" si="30"/>
        <v>0</v>
      </c>
      <c r="Q26" s="50">
        <f>SUBTOTAL(9,Q20:Q25)</f>
        <v>3913</v>
      </c>
      <c r="R26" s="15">
        <f t="shared" ref="R26:V26" si="31">SUBTOTAL(9,R20:R23)</f>
        <v>3911</v>
      </c>
      <c r="S26" s="15">
        <f t="shared" si="31"/>
        <v>0</v>
      </c>
      <c r="T26" s="15">
        <f t="shared" si="31"/>
        <v>0</v>
      </c>
      <c r="U26" s="15">
        <f t="shared" si="31"/>
        <v>0</v>
      </c>
      <c r="V26" s="15">
        <f t="shared" si="31"/>
        <v>3911</v>
      </c>
      <c r="W26" s="193"/>
      <c r="X26" s="193"/>
      <c r="Y26" s="193"/>
      <c r="Z26" s="193"/>
    </row>
    <row r="27" spans="1:27" hidden="1" outlineLevel="3">
      <c r="A27" s="2">
        <v>3</v>
      </c>
      <c r="B27" t="s">
        <v>173</v>
      </c>
      <c r="C27" s="3" t="s">
        <v>5</v>
      </c>
      <c r="D27" t="s">
        <v>182</v>
      </c>
      <c r="E27" s="29"/>
      <c r="F27" s="29"/>
      <c r="G27" s="29"/>
      <c r="H27" s="29"/>
      <c r="I27" s="29"/>
      <c r="J27" s="29"/>
      <c r="K27" s="32">
        <v>571</v>
      </c>
      <c r="L27" s="29">
        <v>555</v>
      </c>
      <c r="M27" s="29">
        <v>548</v>
      </c>
      <c r="N27" s="29">
        <v>399</v>
      </c>
      <c r="O27" s="29">
        <v>244</v>
      </c>
      <c r="P27" s="42"/>
      <c r="Q27" s="49">
        <f>SUM(E27:P27)</f>
        <v>2317</v>
      </c>
      <c r="R27" s="15">
        <f>IF(C27="ATENCIÓN CIUDADANÍA",Q27,0)</f>
        <v>0</v>
      </c>
      <c r="S27" s="15">
        <f>IF(C27="OTROS TEMAS GENERALITAT",Q27,0)</f>
        <v>2317</v>
      </c>
      <c r="T27" s="15">
        <f>IF(C27="TEMAS MUNICIPALES",Q27,0)</f>
        <v>0</v>
      </c>
      <c r="U27" s="15">
        <f>IF(W27=3,Q27,0)</f>
        <v>0</v>
      </c>
      <c r="V27" s="15">
        <f>IF(W27&lt;&gt;3,Q27,0)</f>
        <v>2317</v>
      </c>
      <c r="W27" s="193">
        <v>1</v>
      </c>
      <c r="X27" s="193">
        <v>12</v>
      </c>
      <c r="Y27" s="193">
        <v>34</v>
      </c>
      <c r="Z27" s="193">
        <v>4</v>
      </c>
      <c r="AA27" t="s">
        <v>175</v>
      </c>
    </row>
    <row r="28" spans="1:27" hidden="1" outlineLevel="3">
      <c r="A28" s="2">
        <v>3</v>
      </c>
      <c r="B28" t="s">
        <v>173</v>
      </c>
      <c r="C28" s="3" t="s">
        <v>5</v>
      </c>
      <c r="D28" t="s">
        <v>183</v>
      </c>
      <c r="E28" s="29"/>
      <c r="F28" s="29"/>
      <c r="G28" s="29"/>
      <c r="H28" s="29"/>
      <c r="I28" s="29"/>
      <c r="J28" s="29"/>
      <c r="K28" s="32">
        <v>189</v>
      </c>
      <c r="L28" s="29">
        <v>232</v>
      </c>
      <c r="M28" s="29">
        <v>262</v>
      </c>
      <c r="N28" s="29">
        <v>169</v>
      </c>
      <c r="O28" s="29">
        <v>303</v>
      </c>
      <c r="P28" s="42"/>
      <c r="Q28" s="49">
        <f>SUM(E28:P28)</f>
        <v>1155</v>
      </c>
      <c r="R28" s="15">
        <f>IF(C28="ATENCIÓN CIUDADANÍA",Q28,0)</f>
        <v>0</v>
      </c>
      <c r="S28" s="15">
        <f>IF(C28="OTROS TEMAS GENERALITAT",Q28,0)</f>
        <v>1155</v>
      </c>
      <c r="T28" s="15">
        <f>IF(C28="TEMAS MUNICIPALES",Q28,0)</f>
        <v>0</v>
      </c>
      <c r="U28" s="15">
        <f>IF(W28=3,Q28,0)</f>
        <v>1155</v>
      </c>
      <c r="V28" s="15">
        <f>IF(W28&lt;&gt;3,Q28,0)</f>
        <v>0</v>
      </c>
      <c r="W28" s="193">
        <v>3</v>
      </c>
      <c r="X28" s="193">
        <v>12</v>
      </c>
      <c r="Y28" s="193">
        <v>234</v>
      </c>
      <c r="Z28" s="193">
        <v>4</v>
      </c>
      <c r="AA28" t="s">
        <v>175</v>
      </c>
    </row>
    <row r="29" spans="1:27" hidden="1" outlineLevel="4">
      <c r="A29" s="2">
        <v>3</v>
      </c>
      <c r="B29" t="s">
        <v>173</v>
      </c>
      <c r="C29" s="3" t="s">
        <v>5</v>
      </c>
      <c r="D29" t="s">
        <v>174</v>
      </c>
      <c r="E29" s="29"/>
      <c r="F29" s="29"/>
      <c r="G29" s="29"/>
      <c r="H29" s="29"/>
      <c r="I29" s="29"/>
      <c r="J29" s="29">
        <v>7</v>
      </c>
      <c r="K29" s="32">
        <v>767</v>
      </c>
      <c r="L29" s="29">
        <v>769</v>
      </c>
      <c r="M29" s="29">
        <v>706</v>
      </c>
      <c r="N29" s="29">
        <v>407</v>
      </c>
      <c r="O29" s="29">
        <v>443</v>
      </c>
      <c r="P29" s="42" t="s">
        <v>18</v>
      </c>
      <c r="Q29" s="49">
        <f>SUM(E29:P29)</f>
        <v>3099</v>
      </c>
      <c r="R29" s="15">
        <f>IF(C29="ATENCIÓN CIUDADANÍA",Q29,0)</f>
        <v>0</v>
      </c>
      <c r="S29" s="15">
        <f>IF(C29="OTROS TEMAS GENERALITAT",Q29,0)</f>
        <v>3099</v>
      </c>
      <c r="T29" s="15">
        <f>IF(C29="TEMAS MUNICIPALES",Q29,0)</f>
        <v>0</v>
      </c>
      <c r="U29" s="15">
        <f>IF(W29=3,Q29,0)</f>
        <v>0</v>
      </c>
      <c r="V29" s="15">
        <f>IF(W29&lt;&gt;3,Q29,0)</f>
        <v>3099</v>
      </c>
      <c r="W29" s="193">
        <v>1</v>
      </c>
      <c r="X29" s="193">
        <v>12</v>
      </c>
      <c r="Y29" s="193">
        <v>235</v>
      </c>
      <c r="Z29" s="193">
        <v>4</v>
      </c>
      <c r="AA29" t="s">
        <v>175</v>
      </c>
    </row>
    <row r="30" spans="1:27" hidden="1" outlineLevel="4">
      <c r="A30" s="2">
        <v>3</v>
      </c>
      <c r="B30" t="s">
        <v>173</v>
      </c>
      <c r="C30" s="3" t="s">
        <v>5</v>
      </c>
      <c r="D30" t="s">
        <v>184</v>
      </c>
      <c r="E30" s="29"/>
      <c r="F30" s="29"/>
      <c r="G30" s="29"/>
      <c r="H30" s="29"/>
      <c r="I30" s="29"/>
      <c r="J30" s="29"/>
      <c r="K30" s="32">
        <v>62</v>
      </c>
      <c r="L30" s="29">
        <v>62</v>
      </c>
      <c r="M30" s="29">
        <v>65</v>
      </c>
      <c r="N30" s="29">
        <v>60</v>
      </c>
      <c r="O30" s="29">
        <v>56</v>
      </c>
      <c r="P30" s="42"/>
      <c r="Q30" s="49">
        <f t="shared" ref="Q30:Q31" si="32">SUM(E30:P30)</f>
        <v>305</v>
      </c>
      <c r="R30" s="15">
        <f>IF(C30="ATENCIÓN CIUDADANÍA",Q30,0)</f>
        <v>0</v>
      </c>
      <c r="S30" s="15">
        <f>IF(C30="OTROS TEMAS GENERALITAT",Q30,0)</f>
        <v>305</v>
      </c>
      <c r="T30" s="15">
        <f>IF(C30="TEMAS MUNICIPALES",Q30,0)</f>
        <v>0</v>
      </c>
      <c r="U30" s="15">
        <f>IF(W30=3,Q30,0)</f>
        <v>305</v>
      </c>
      <c r="V30" s="15">
        <f>IF(W30&lt;&gt;3,Q30,0)</f>
        <v>0</v>
      </c>
      <c r="W30" s="193">
        <v>3</v>
      </c>
      <c r="X30" s="193">
        <v>12</v>
      </c>
      <c r="Y30" s="193">
        <v>237</v>
      </c>
      <c r="Z30" s="193">
        <v>4</v>
      </c>
      <c r="AA30" t="s">
        <v>175</v>
      </c>
    </row>
    <row r="31" spans="1:27" hidden="1" outlineLevel="4">
      <c r="A31" s="2">
        <v>3</v>
      </c>
      <c r="B31" t="s">
        <v>173</v>
      </c>
      <c r="C31" s="3" t="s">
        <v>5</v>
      </c>
      <c r="D31" t="s">
        <v>185</v>
      </c>
      <c r="E31" s="29"/>
      <c r="F31" s="29"/>
      <c r="G31" s="29"/>
      <c r="H31" s="29"/>
      <c r="I31" s="29"/>
      <c r="J31" s="29"/>
      <c r="K31" s="32">
        <v>2</v>
      </c>
      <c r="L31" s="29" t="s">
        <v>18</v>
      </c>
      <c r="M31" s="29">
        <v>41</v>
      </c>
      <c r="N31" s="29">
        <v>48</v>
      </c>
      <c r="O31" s="29">
        <v>57</v>
      </c>
      <c r="P31" s="42"/>
      <c r="Q31" s="49">
        <f t="shared" si="32"/>
        <v>148</v>
      </c>
      <c r="R31" s="15">
        <f>IF(C31="ATENCIÓN CIUDADANÍA",Q31,0)</f>
        <v>0</v>
      </c>
      <c r="S31" s="15">
        <f>IF(C31="OTROS TEMAS GENERALITAT",Q31,0)</f>
        <v>148</v>
      </c>
      <c r="T31" s="15">
        <f>IF(C31="TEMAS MUNICIPALES",Q31,0)</f>
        <v>0</v>
      </c>
      <c r="U31" s="15">
        <f>IF(W31=3,Q31,0)</f>
        <v>148</v>
      </c>
      <c r="V31" s="15">
        <f>IF(W31&lt;&gt;3,Q31,0)</f>
        <v>0</v>
      </c>
      <c r="W31" s="193">
        <v>3</v>
      </c>
      <c r="X31" s="193">
        <v>12</v>
      </c>
      <c r="Y31" s="193">
        <v>238</v>
      </c>
      <c r="Z31" s="193">
        <v>4</v>
      </c>
      <c r="AA31" t="s">
        <v>175</v>
      </c>
    </row>
    <row r="32" spans="1:27" hidden="1" outlineLevel="3">
      <c r="A32" s="2"/>
      <c r="C32" s="107" t="s">
        <v>145</v>
      </c>
      <c r="D32" s="108"/>
      <c r="E32" s="31">
        <f t="shared" ref="E32:J32" si="33">SUBTOTAL(9,E29:E29)</f>
        <v>0</v>
      </c>
      <c r="F32" s="31">
        <f t="shared" si="33"/>
        <v>0</v>
      </c>
      <c r="G32" s="31">
        <f t="shared" si="33"/>
        <v>0</v>
      </c>
      <c r="H32" s="31">
        <f t="shared" si="33"/>
        <v>0</v>
      </c>
      <c r="I32" s="31">
        <f t="shared" si="33"/>
        <v>0</v>
      </c>
      <c r="J32" s="31">
        <f t="shared" si="33"/>
        <v>7</v>
      </c>
      <c r="K32" s="31">
        <f>SUBTOTAL(9,K29:K29)</f>
        <v>767</v>
      </c>
      <c r="L32" s="31">
        <f t="shared" ref="L32:P32" si="34">SUBTOTAL(9,L29:L29)</f>
        <v>769</v>
      </c>
      <c r="M32" s="31">
        <f t="shared" si="34"/>
        <v>706</v>
      </c>
      <c r="N32" s="31">
        <f t="shared" si="34"/>
        <v>407</v>
      </c>
      <c r="O32" s="31">
        <f t="shared" si="34"/>
        <v>443</v>
      </c>
      <c r="P32" s="31">
        <f t="shared" si="34"/>
        <v>0</v>
      </c>
      <c r="Q32" s="51">
        <f>SUBTOTAL(9,Q29:Q29)</f>
        <v>3099</v>
      </c>
      <c r="R32" s="15">
        <f t="shared" ref="R32:V32" si="35">SUBTOTAL(9,R29:R29)</f>
        <v>0</v>
      </c>
      <c r="S32" s="15">
        <f t="shared" si="35"/>
        <v>3099</v>
      </c>
      <c r="T32" s="15">
        <f t="shared" si="35"/>
        <v>0</v>
      </c>
      <c r="U32" s="15">
        <f t="shared" si="35"/>
        <v>0</v>
      </c>
      <c r="V32" s="15">
        <f t="shared" si="35"/>
        <v>3099</v>
      </c>
      <c r="W32" s="193"/>
      <c r="X32" s="193"/>
      <c r="Y32" s="193"/>
      <c r="Z32" s="193"/>
    </row>
    <row r="33" spans="1:27" ht="15.6" outlineLevel="2" collapsed="1">
      <c r="A33" s="2"/>
      <c r="B33" s="195" t="s">
        <v>176</v>
      </c>
      <c r="C33" s="195"/>
      <c r="D33" s="195"/>
      <c r="E33" s="24">
        <f t="shared" ref="E33:J33" si="36">SUBTOTAL(9,E20:E31)</f>
        <v>0</v>
      </c>
      <c r="F33" s="24">
        <f t="shared" si="36"/>
        <v>0</v>
      </c>
      <c r="G33" s="24">
        <f t="shared" si="36"/>
        <v>0</v>
      </c>
      <c r="H33" s="24">
        <f t="shared" si="36"/>
        <v>0</v>
      </c>
      <c r="I33" s="24">
        <f t="shared" si="36"/>
        <v>0</v>
      </c>
      <c r="J33" s="24">
        <f t="shared" si="36"/>
        <v>216</v>
      </c>
      <c r="K33" s="24">
        <f>SUBTOTAL(9,K20:K31)</f>
        <v>2253</v>
      </c>
      <c r="L33" s="24">
        <f t="shared" ref="L33:P33" si="37">SUBTOTAL(9,L20:L31)</f>
        <v>2173</v>
      </c>
      <c r="M33" s="24">
        <f t="shared" si="37"/>
        <v>2475</v>
      </c>
      <c r="N33" s="24">
        <f t="shared" si="37"/>
        <v>1889</v>
      </c>
      <c r="O33" s="24">
        <f t="shared" si="37"/>
        <v>1931</v>
      </c>
      <c r="P33" s="24">
        <f t="shared" si="37"/>
        <v>0</v>
      </c>
      <c r="Q33" s="52">
        <f>SUBTOTAL(9,Q20:Q31)</f>
        <v>10937</v>
      </c>
      <c r="R33" s="15">
        <f>SUBTOTAL(9,R20:R29)</f>
        <v>3913</v>
      </c>
      <c r="S33" s="15">
        <f>SUBTOTAL(9,S20:S29)</f>
        <v>6571</v>
      </c>
      <c r="T33" s="15">
        <f>SUBTOTAL(9,T20:T29)</f>
        <v>0</v>
      </c>
      <c r="U33" s="15">
        <f>SUBTOTAL(9,U20:U29)</f>
        <v>1156</v>
      </c>
      <c r="V33" s="15">
        <f>SUBTOTAL(9,V20:V29)</f>
        <v>9328</v>
      </c>
      <c r="W33" s="193"/>
      <c r="X33" s="193"/>
      <c r="Y33" s="193"/>
      <c r="Z33" s="193"/>
    </row>
    <row r="34" spans="1:27" hidden="1" outlineLevel="4">
      <c r="A34" s="2">
        <v>3</v>
      </c>
      <c r="B34" s="3" t="s">
        <v>24</v>
      </c>
      <c r="C34" s="3" t="s">
        <v>4</v>
      </c>
      <c r="D34" s="3" t="s">
        <v>16</v>
      </c>
      <c r="E34" s="32"/>
      <c r="F34" s="32">
        <v>76</v>
      </c>
      <c r="G34" s="32">
        <v>238</v>
      </c>
      <c r="H34" s="32">
        <v>207</v>
      </c>
      <c r="I34" s="32">
        <v>236</v>
      </c>
      <c r="J34" s="32">
        <v>283</v>
      </c>
      <c r="K34" s="32">
        <v>239</v>
      </c>
      <c r="L34" s="32">
        <v>150</v>
      </c>
      <c r="M34" s="32">
        <v>322</v>
      </c>
      <c r="N34" s="32">
        <v>305</v>
      </c>
      <c r="O34" s="32">
        <v>231</v>
      </c>
      <c r="P34" s="46" t="s">
        <v>18</v>
      </c>
      <c r="Q34" s="53">
        <f t="shared" si="0"/>
        <v>2287</v>
      </c>
      <c r="R34" s="15">
        <f t="shared" si="1"/>
        <v>2287</v>
      </c>
      <c r="S34" s="15">
        <f t="shared" si="2"/>
        <v>0</v>
      </c>
      <c r="T34" s="15">
        <f t="shared" si="3"/>
        <v>0</v>
      </c>
      <c r="U34" s="15">
        <f t="shared" si="4"/>
        <v>0</v>
      </c>
      <c r="V34" s="15">
        <f t="shared" si="5"/>
        <v>2287</v>
      </c>
      <c r="W34" s="4">
        <v>1</v>
      </c>
      <c r="X34" s="4">
        <v>30</v>
      </c>
      <c r="Y34" s="4">
        <v>17</v>
      </c>
      <c r="Z34" s="4">
        <v>3</v>
      </c>
      <c r="AA34" s="3" t="s">
        <v>17</v>
      </c>
    </row>
    <row r="35" spans="1:27" hidden="1" outlineLevel="4">
      <c r="A35" s="2">
        <v>3</v>
      </c>
      <c r="B35" s="3" t="s">
        <v>24</v>
      </c>
      <c r="C35" s="3" t="s">
        <v>4</v>
      </c>
      <c r="D35" s="3" t="s">
        <v>19</v>
      </c>
      <c r="E35" s="29"/>
      <c r="F35" s="29">
        <v>52</v>
      </c>
      <c r="G35" s="29">
        <v>123</v>
      </c>
      <c r="H35" s="29">
        <v>103</v>
      </c>
      <c r="I35" s="29">
        <v>119</v>
      </c>
      <c r="J35" s="29">
        <v>106</v>
      </c>
      <c r="K35" s="32">
        <v>125</v>
      </c>
      <c r="L35" s="29">
        <v>116</v>
      </c>
      <c r="M35" s="29">
        <v>167</v>
      </c>
      <c r="N35" s="29">
        <v>183</v>
      </c>
      <c r="O35" s="29">
        <v>176</v>
      </c>
      <c r="P35" s="42" t="s">
        <v>18</v>
      </c>
      <c r="Q35" s="49">
        <f t="shared" si="0"/>
        <v>1270</v>
      </c>
      <c r="R35" s="15">
        <f t="shared" si="1"/>
        <v>1270</v>
      </c>
      <c r="S35" s="15">
        <f t="shared" si="2"/>
        <v>0</v>
      </c>
      <c r="T35" s="15">
        <f t="shared" si="3"/>
        <v>0</v>
      </c>
      <c r="U35" s="15">
        <f t="shared" si="4"/>
        <v>0</v>
      </c>
      <c r="V35" s="15">
        <f t="shared" si="5"/>
        <v>1270</v>
      </c>
      <c r="W35" s="4">
        <v>1</v>
      </c>
      <c r="X35" s="4">
        <v>30</v>
      </c>
      <c r="Y35" s="4">
        <v>18</v>
      </c>
      <c r="Z35" s="4">
        <v>3</v>
      </c>
      <c r="AA35" s="3" t="s">
        <v>17</v>
      </c>
    </row>
    <row r="36" spans="1:27" hidden="1" outlineLevel="4">
      <c r="A36" s="2">
        <v>3</v>
      </c>
      <c r="B36" s="3" t="s">
        <v>24</v>
      </c>
      <c r="C36" s="3" t="s">
        <v>4</v>
      </c>
      <c r="D36" s="3" t="s">
        <v>21</v>
      </c>
      <c r="E36" s="29"/>
      <c r="F36" s="29">
        <v>1</v>
      </c>
      <c r="G36" s="29">
        <v>17</v>
      </c>
      <c r="H36" s="29">
        <v>28</v>
      </c>
      <c r="I36" s="29">
        <v>38</v>
      </c>
      <c r="J36" s="29">
        <v>16</v>
      </c>
      <c r="K36" s="32">
        <v>29</v>
      </c>
      <c r="L36" s="29">
        <v>26</v>
      </c>
      <c r="M36" s="29">
        <v>55</v>
      </c>
      <c r="N36" s="29">
        <v>61</v>
      </c>
      <c r="O36" s="29">
        <v>41</v>
      </c>
      <c r="P36" s="42" t="s">
        <v>18</v>
      </c>
      <c r="Q36" s="49">
        <f t="shared" si="0"/>
        <v>312</v>
      </c>
      <c r="R36" s="15">
        <f t="shared" si="1"/>
        <v>312</v>
      </c>
      <c r="S36" s="15">
        <f t="shared" si="2"/>
        <v>0</v>
      </c>
      <c r="T36" s="15">
        <f t="shared" si="3"/>
        <v>0</v>
      </c>
      <c r="U36" s="15">
        <f t="shared" si="4"/>
        <v>0</v>
      </c>
      <c r="V36" s="15">
        <f t="shared" si="5"/>
        <v>312</v>
      </c>
      <c r="W36" s="4">
        <v>1</v>
      </c>
      <c r="X36" s="4">
        <v>30</v>
      </c>
      <c r="Y36" s="4">
        <v>20</v>
      </c>
      <c r="Z36" s="4">
        <v>3</v>
      </c>
      <c r="AA36" s="3" t="s">
        <v>17</v>
      </c>
    </row>
    <row r="37" spans="1:27" hidden="1" outlineLevel="4">
      <c r="A37" s="2">
        <v>3</v>
      </c>
      <c r="B37" s="3" t="s">
        <v>24</v>
      </c>
      <c r="C37" s="3" t="s">
        <v>4</v>
      </c>
      <c r="D37" s="3" t="s">
        <v>109</v>
      </c>
      <c r="E37" s="29">
        <v>531</v>
      </c>
      <c r="F37" s="29">
        <v>638</v>
      </c>
      <c r="G37" s="29">
        <v>489</v>
      </c>
      <c r="H37" s="29">
        <v>387</v>
      </c>
      <c r="I37" s="29">
        <v>427</v>
      </c>
      <c r="J37" s="29">
        <v>436</v>
      </c>
      <c r="K37" s="32">
        <v>424</v>
      </c>
      <c r="L37" s="29">
        <v>455</v>
      </c>
      <c r="M37" s="29">
        <v>519</v>
      </c>
      <c r="N37" s="29">
        <v>412</v>
      </c>
      <c r="O37" s="29">
        <v>325</v>
      </c>
      <c r="P37" s="42" t="s">
        <v>18</v>
      </c>
      <c r="Q37" s="49">
        <f t="shared" si="0"/>
        <v>5043</v>
      </c>
      <c r="R37" s="15">
        <f t="shared" si="1"/>
        <v>5043</v>
      </c>
      <c r="S37" s="15">
        <f t="shared" si="2"/>
        <v>0</v>
      </c>
      <c r="T37" s="15">
        <f t="shared" si="3"/>
        <v>0</v>
      </c>
      <c r="U37" s="15">
        <f t="shared" si="4"/>
        <v>5043</v>
      </c>
      <c r="V37" s="15">
        <f t="shared" si="5"/>
        <v>0</v>
      </c>
      <c r="W37" s="4">
        <v>3</v>
      </c>
      <c r="X37" s="4">
        <v>30</v>
      </c>
      <c r="Y37" s="4">
        <v>162</v>
      </c>
      <c r="Z37" s="4">
        <v>3</v>
      </c>
      <c r="AA37" s="3" t="s">
        <v>17</v>
      </c>
    </row>
    <row r="38" spans="1:27" hidden="1" outlineLevel="4">
      <c r="A38" s="2">
        <v>3</v>
      </c>
      <c r="B38" s="3" t="s">
        <v>24</v>
      </c>
      <c r="C38" s="3" t="s">
        <v>4</v>
      </c>
      <c r="D38" s="3" t="s">
        <v>107</v>
      </c>
      <c r="E38" s="29">
        <v>19</v>
      </c>
      <c r="F38" s="29">
        <v>59</v>
      </c>
      <c r="G38" s="29">
        <v>15</v>
      </c>
      <c r="H38" s="29">
        <v>9</v>
      </c>
      <c r="I38" s="29">
        <v>7</v>
      </c>
      <c r="J38" s="29">
        <v>31</v>
      </c>
      <c r="K38" s="32">
        <v>6</v>
      </c>
      <c r="L38" s="29">
        <v>20</v>
      </c>
      <c r="M38" s="29">
        <v>29</v>
      </c>
      <c r="N38" s="29">
        <v>63</v>
      </c>
      <c r="O38" s="29">
        <v>38</v>
      </c>
      <c r="P38" s="42" t="s">
        <v>18</v>
      </c>
      <c r="Q38" s="49">
        <f t="shared" si="0"/>
        <v>296</v>
      </c>
      <c r="R38" s="15">
        <f t="shared" si="1"/>
        <v>296</v>
      </c>
      <c r="S38" s="15">
        <f t="shared" si="2"/>
        <v>0</v>
      </c>
      <c r="T38" s="15">
        <f t="shared" si="3"/>
        <v>0</v>
      </c>
      <c r="U38" s="15">
        <f t="shared" si="4"/>
        <v>0</v>
      </c>
      <c r="V38" s="15">
        <f t="shared" si="5"/>
        <v>296</v>
      </c>
      <c r="W38" s="4">
        <v>8</v>
      </c>
      <c r="X38" s="4">
        <v>30</v>
      </c>
      <c r="Y38" s="4">
        <v>217</v>
      </c>
      <c r="Z38" s="4">
        <v>3</v>
      </c>
      <c r="AA38" s="3" t="s">
        <v>17</v>
      </c>
    </row>
    <row r="39" spans="1:27" hidden="1" outlineLevel="4">
      <c r="A39" s="2">
        <v>3</v>
      </c>
      <c r="B39" s="3" t="s">
        <v>24</v>
      </c>
      <c r="C39" s="3" t="s">
        <v>4</v>
      </c>
      <c r="D39" s="3" t="s">
        <v>111</v>
      </c>
      <c r="E39" s="29"/>
      <c r="F39" s="29"/>
      <c r="G39" s="29"/>
      <c r="H39" s="29"/>
      <c r="I39" s="29">
        <v>2</v>
      </c>
      <c r="J39" s="29">
        <v>2</v>
      </c>
      <c r="K39" s="32" t="s">
        <v>18</v>
      </c>
      <c r="L39" s="29">
        <v>1</v>
      </c>
      <c r="M39" s="29">
        <v>1</v>
      </c>
      <c r="N39" s="29">
        <v>1</v>
      </c>
      <c r="O39" s="29">
        <v>1</v>
      </c>
      <c r="P39" s="42"/>
      <c r="Q39" s="49">
        <f t="shared" si="0"/>
        <v>8</v>
      </c>
      <c r="R39" s="15">
        <f t="shared" si="1"/>
        <v>8</v>
      </c>
      <c r="S39" s="15">
        <f t="shared" ref="S39" si="38">IF(C39="OTROS TEMAS GENERALITAT",Q39,0)</f>
        <v>0</v>
      </c>
      <c r="T39" s="15">
        <f t="shared" ref="T39" si="39">IF(C39="TEMAS MUNICIPALES",Q39,0)</f>
        <v>0</v>
      </c>
      <c r="U39" s="15">
        <f t="shared" ref="U39" si="40">IF(W39=3,Q39,0)</f>
        <v>8</v>
      </c>
      <c r="V39" s="15">
        <f t="shared" ref="V39" si="41">IF(W39&lt;&gt;3,Q39,0)</f>
        <v>0</v>
      </c>
      <c r="W39" s="4">
        <v>3</v>
      </c>
      <c r="X39" s="4">
        <v>30</v>
      </c>
      <c r="Y39" s="4">
        <v>224</v>
      </c>
      <c r="Z39" s="4">
        <v>3</v>
      </c>
      <c r="AA39" s="3" t="s">
        <v>17</v>
      </c>
    </row>
    <row r="40" spans="1:27" hidden="1" outlineLevel="3">
      <c r="A40" s="2"/>
      <c r="B40" s="3"/>
      <c r="C40" s="181" t="s">
        <v>144</v>
      </c>
      <c r="D40" s="182"/>
      <c r="E40" s="30">
        <f t="shared" ref="E40:V40" si="42">SUBTOTAL(9,E34:E39)</f>
        <v>550</v>
      </c>
      <c r="F40" s="30">
        <f t="shared" si="42"/>
        <v>826</v>
      </c>
      <c r="G40" s="30">
        <f t="shared" si="42"/>
        <v>882</v>
      </c>
      <c r="H40" s="30">
        <f t="shared" si="42"/>
        <v>734</v>
      </c>
      <c r="I40" s="30">
        <f t="shared" si="42"/>
        <v>829</v>
      </c>
      <c r="J40" s="30">
        <f t="shared" si="42"/>
        <v>874</v>
      </c>
      <c r="K40" s="30">
        <f t="shared" si="42"/>
        <v>823</v>
      </c>
      <c r="L40" s="30">
        <f t="shared" si="42"/>
        <v>768</v>
      </c>
      <c r="M40" s="30">
        <f t="shared" si="42"/>
        <v>1093</v>
      </c>
      <c r="N40" s="30">
        <f t="shared" si="42"/>
        <v>1025</v>
      </c>
      <c r="O40" s="30">
        <f t="shared" si="42"/>
        <v>812</v>
      </c>
      <c r="P40" s="43">
        <f t="shared" si="42"/>
        <v>0</v>
      </c>
      <c r="Q40" s="50">
        <f t="shared" si="42"/>
        <v>9216</v>
      </c>
      <c r="R40" s="15">
        <f t="shared" si="42"/>
        <v>9216</v>
      </c>
      <c r="S40" s="15">
        <f t="shared" si="42"/>
        <v>0</v>
      </c>
      <c r="T40" s="15">
        <f t="shared" si="42"/>
        <v>0</v>
      </c>
      <c r="U40" s="15">
        <f t="shared" si="42"/>
        <v>5051</v>
      </c>
      <c r="V40" s="15">
        <f t="shared" si="42"/>
        <v>4165</v>
      </c>
      <c r="W40" s="4"/>
      <c r="X40" s="4"/>
      <c r="Y40" s="4"/>
      <c r="Z40" s="4"/>
      <c r="AA40" s="3"/>
    </row>
    <row r="41" spans="1:27" hidden="1" outlineLevel="4">
      <c r="A41" s="2">
        <v>3</v>
      </c>
      <c r="B41" s="3" t="s">
        <v>24</v>
      </c>
      <c r="C41" s="3" t="s">
        <v>6</v>
      </c>
      <c r="D41" s="3" t="s">
        <v>113</v>
      </c>
      <c r="E41" s="29">
        <v>312</v>
      </c>
      <c r="F41" s="29">
        <v>521</v>
      </c>
      <c r="G41" s="29">
        <v>541</v>
      </c>
      <c r="H41" s="29">
        <v>376</v>
      </c>
      <c r="I41" s="29">
        <v>375</v>
      </c>
      <c r="J41" s="29">
        <v>543</v>
      </c>
      <c r="K41" s="32">
        <v>451</v>
      </c>
      <c r="L41" s="29">
        <v>253</v>
      </c>
      <c r="M41" s="29">
        <v>520</v>
      </c>
      <c r="N41" s="29">
        <v>510</v>
      </c>
      <c r="O41" s="29">
        <v>295</v>
      </c>
      <c r="P41" s="42" t="s">
        <v>18</v>
      </c>
      <c r="Q41" s="49">
        <f t="shared" si="0"/>
        <v>4697</v>
      </c>
      <c r="R41" s="15">
        <f t="shared" si="1"/>
        <v>0</v>
      </c>
      <c r="S41" s="15">
        <f t="shared" si="2"/>
        <v>0</v>
      </c>
      <c r="T41" s="15">
        <f t="shared" si="3"/>
        <v>4697</v>
      </c>
      <c r="U41" s="15">
        <f t="shared" si="4"/>
        <v>4697</v>
      </c>
      <c r="V41" s="15">
        <f t="shared" si="5"/>
        <v>0</v>
      </c>
      <c r="W41" s="4">
        <v>3</v>
      </c>
      <c r="X41" s="4">
        <v>30</v>
      </c>
      <c r="Y41" s="4">
        <v>202</v>
      </c>
      <c r="Z41" s="4">
        <v>5</v>
      </c>
      <c r="AA41" s="3" t="s">
        <v>6</v>
      </c>
    </row>
    <row r="42" spans="1:27" hidden="1" outlineLevel="4">
      <c r="A42" s="2">
        <v>3</v>
      </c>
      <c r="B42" s="3" t="s">
        <v>24</v>
      </c>
      <c r="C42" s="3" t="s">
        <v>6</v>
      </c>
      <c r="D42" t="s">
        <v>168</v>
      </c>
      <c r="E42" s="29"/>
      <c r="F42" s="29"/>
      <c r="G42" s="29"/>
      <c r="H42" s="29"/>
      <c r="I42" s="29">
        <v>200</v>
      </c>
      <c r="J42" s="29" t="s">
        <v>18</v>
      </c>
      <c r="K42" s="32" t="s">
        <v>18</v>
      </c>
      <c r="L42" s="29" t="s">
        <v>18</v>
      </c>
      <c r="M42" s="29" t="s">
        <v>18</v>
      </c>
      <c r="N42" s="29"/>
      <c r="O42" s="29"/>
      <c r="P42" s="42"/>
      <c r="Q42" s="49">
        <f t="shared" si="0"/>
        <v>200</v>
      </c>
      <c r="R42" s="15">
        <f t="shared" si="1"/>
        <v>0</v>
      </c>
      <c r="S42" s="15">
        <f t="shared" ref="S42" si="43">IF(C42="OTROS TEMAS GENERALITAT",Q42,0)</f>
        <v>0</v>
      </c>
      <c r="T42" s="15">
        <f t="shared" ref="T42" si="44">IF(C42="TEMAS MUNICIPALES",Q42,0)</f>
        <v>200</v>
      </c>
      <c r="U42" s="15">
        <f t="shared" ref="U42" si="45">IF(W42=3,Q42,0)</f>
        <v>0</v>
      </c>
      <c r="V42" s="15">
        <f t="shared" ref="V42" si="46">IF(W42&lt;&gt;3,Q42,0)</f>
        <v>200</v>
      </c>
      <c r="W42" s="4">
        <v>1</v>
      </c>
      <c r="X42" s="4">
        <v>30</v>
      </c>
      <c r="Y42" s="4">
        <v>233</v>
      </c>
      <c r="Z42" s="4">
        <v>5</v>
      </c>
      <c r="AA42" s="3" t="s">
        <v>6</v>
      </c>
    </row>
    <row r="43" spans="1:27" hidden="1" outlineLevel="3">
      <c r="A43" s="2"/>
      <c r="B43" s="3"/>
      <c r="C43" s="112" t="s">
        <v>146</v>
      </c>
      <c r="D43" s="113"/>
      <c r="E43" s="33">
        <f t="shared" ref="E43:V43" si="47">SUBTOTAL(9,E41:E42)</f>
        <v>312</v>
      </c>
      <c r="F43" s="33">
        <f t="shared" si="47"/>
        <v>521</v>
      </c>
      <c r="G43" s="33">
        <f t="shared" si="47"/>
        <v>541</v>
      </c>
      <c r="H43" s="33">
        <f t="shared" si="47"/>
        <v>376</v>
      </c>
      <c r="I43" s="33">
        <f t="shared" si="47"/>
        <v>575</v>
      </c>
      <c r="J43" s="33">
        <f t="shared" si="47"/>
        <v>543</v>
      </c>
      <c r="K43" s="33">
        <f t="shared" si="47"/>
        <v>451</v>
      </c>
      <c r="L43" s="33">
        <f t="shared" si="47"/>
        <v>253</v>
      </c>
      <c r="M43" s="33">
        <f t="shared" si="47"/>
        <v>520</v>
      </c>
      <c r="N43" s="33">
        <f t="shared" si="47"/>
        <v>510</v>
      </c>
      <c r="O43" s="33">
        <f t="shared" si="47"/>
        <v>295</v>
      </c>
      <c r="P43" s="33">
        <f t="shared" si="47"/>
        <v>0</v>
      </c>
      <c r="Q43" s="54">
        <f t="shared" si="47"/>
        <v>4897</v>
      </c>
      <c r="R43" s="15">
        <f t="shared" si="47"/>
        <v>0</v>
      </c>
      <c r="S43" s="15">
        <f t="shared" si="47"/>
        <v>0</v>
      </c>
      <c r="T43" s="15">
        <f t="shared" si="47"/>
        <v>4897</v>
      </c>
      <c r="U43" s="15">
        <f t="shared" si="47"/>
        <v>4697</v>
      </c>
      <c r="V43" s="15">
        <f t="shared" si="47"/>
        <v>200</v>
      </c>
      <c r="W43" s="4"/>
      <c r="X43" s="4"/>
      <c r="Y43" s="4"/>
      <c r="Z43" s="4"/>
      <c r="AA43" s="3"/>
    </row>
    <row r="44" spans="1:27" ht="15.6" outlineLevel="2" collapsed="1">
      <c r="A44" s="2"/>
      <c r="B44" s="195" t="s">
        <v>82</v>
      </c>
      <c r="C44" s="195"/>
      <c r="D44" s="195"/>
      <c r="E44" s="24">
        <f t="shared" ref="E44:V44" si="48">SUBTOTAL(9,E34:E42)</f>
        <v>862</v>
      </c>
      <c r="F44" s="24">
        <f t="shared" si="48"/>
        <v>1347</v>
      </c>
      <c r="G44" s="24">
        <f t="shared" si="48"/>
        <v>1423</v>
      </c>
      <c r="H44" s="24">
        <f t="shared" si="48"/>
        <v>1110</v>
      </c>
      <c r="I44" s="24">
        <f t="shared" si="48"/>
        <v>1404</v>
      </c>
      <c r="J44" s="24">
        <f t="shared" si="48"/>
        <v>1417</v>
      </c>
      <c r="K44" s="24">
        <f t="shared" si="48"/>
        <v>1274</v>
      </c>
      <c r="L44" s="24">
        <f t="shared" si="48"/>
        <v>1021</v>
      </c>
      <c r="M44" s="24">
        <f t="shared" si="48"/>
        <v>1613</v>
      </c>
      <c r="N44" s="24">
        <f t="shared" si="48"/>
        <v>1535</v>
      </c>
      <c r="O44" s="24">
        <f t="shared" si="48"/>
        <v>1107</v>
      </c>
      <c r="P44" s="45">
        <f t="shared" si="48"/>
        <v>0</v>
      </c>
      <c r="Q44" s="52">
        <f t="shared" si="48"/>
        <v>14113</v>
      </c>
      <c r="R44" s="15">
        <f t="shared" si="48"/>
        <v>9216</v>
      </c>
      <c r="S44" s="15">
        <f t="shared" si="48"/>
        <v>0</v>
      </c>
      <c r="T44" s="15">
        <f t="shared" si="48"/>
        <v>4897</v>
      </c>
      <c r="U44" s="15">
        <f t="shared" si="48"/>
        <v>9748</v>
      </c>
      <c r="V44" s="15">
        <f t="shared" si="48"/>
        <v>4365</v>
      </c>
      <c r="W44" s="4"/>
      <c r="X44" s="4"/>
      <c r="Y44" s="4"/>
      <c r="Z44" s="4"/>
      <c r="AA44" s="3"/>
    </row>
    <row r="45" spans="1:27" hidden="1" outlineLevel="4">
      <c r="A45" s="2">
        <v>3</v>
      </c>
      <c r="B45" s="3" t="s">
        <v>25</v>
      </c>
      <c r="C45" s="3" t="s">
        <v>4</v>
      </c>
      <c r="D45" s="3" t="s">
        <v>16</v>
      </c>
      <c r="E45" s="29"/>
      <c r="F45" s="29">
        <v>19</v>
      </c>
      <c r="G45" s="29">
        <v>91</v>
      </c>
      <c r="H45" s="29">
        <v>48</v>
      </c>
      <c r="I45" s="29">
        <v>42</v>
      </c>
      <c r="J45" s="29">
        <v>60</v>
      </c>
      <c r="K45" s="32">
        <v>92</v>
      </c>
      <c r="L45" s="29">
        <v>51</v>
      </c>
      <c r="M45" s="29">
        <v>81</v>
      </c>
      <c r="N45" s="29">
        <v>64</v>
      </c>
      <c r="O45" s="29">
        <v>61</v>
      </c>
      <c r="P45" s="42" t="s">
        <v>18</v>
      </c>
      <c r="Q45" s="49">
        <f t="shared" si="0"/>
        <v>609</v>
      </c>
      <c r="R45" s="15">
        <f t="shared" si="1"/>
        <v>609</v>
      </c>
      <c r="S45" s="15">
        <f t="shared" si="2"/>
        <v>0</v>
      </c>
      <c r="T45" s="15">
        <f t="shared" si="3"/>
        <v>0</v>
      </c>
      <c r="U45" s="15">
        <f t="shared" si="4"/>
        <v>0</v>
      </c>
      <c r="V45" s="15">
        <f t="shared" si="5"/>
        <v>609</v>
      </c>
      <c r="W45" s="4">
        <v>1</v>
      </c>
      <c r="X45" s="4">
        <v>27</v>
      </c>
      <c r="Y45" s="4">
        <v>17</v>
      </c>
      <c r="Z45" s="4">
        <v>3</v>
      </c>
      <c r="AA45" s="3" t="s">
        <v>17</v>
      </c>
    </row>
    <row r="46" spans="1:27" hidden="1" outlineLevel="4">
      <c r="A46" s="2">
        <v>3</v>
      </c>
      <c r="B46" s="3" t="s">
        <v>25</v>
      </c>
      <c r="C46" s="3" t="s">
        <v>4</v>
      </c>
      <c r="D46" s="3" t="s">
        <v>19</v>
      </c>
      <c r="E46" s="29"/>
      <c r="F46" s="29">
        <v>33</v>
      </c>
      <c r="G46" s="29">
        <v>140</v>
      </c>
      <c r="H46" s="29">
        <v>93</v>
      </c>
      <c r="I46" s="29">
        <v>104</v>
      </c>
      <c r="J46" s="29">
        <v>78</v>
      </c>
      <c r="K46" s="32">
        <v>88</v>
      </c>
      <c r="L46" s="29">
        <v>77</v>
      </c>
      <c r="M46" s="29">
        <v>91</v>
      </c>
      <c r="N46" s="29">
        <v>97</v>
      </c>
      <c r="O46" s="29">
        <v>80</v>
      </c>
      <c r="P46" s="42" t="s">
        <v>18</v>
      </c>
      <c r="Q46" s="49">
        <f t="shared" si="0"/>
        <v>881</v>
      </c>
      <c r="R46" s="15">
        <f t="shared" si="1"/>
        <v>881</v>
      </c>
      <c r="S46" s="15">
        <f t="shared" si="2"/>
        <v>0</v>
      </c>
      <c r="T46" s="15">
        <f t="shared" si="3"/>
        <v>0</v>
      </c>
      <c r="U46" s="15">
        <f t="shared" si="4"/>
        <v>0</v>
      </c>
      <c r="V46" s="15">
        <f t="shared" si="5"/>
        <v>881</v>
      </c>
      <c r="W46" s="4">
        <v>1</v>
      </c>
      <c r="X46" s="4">
        <v>27</v>
      </c>
      <c r="Y46" s="4">
        <v>18</v>
      </c>
      <c r="Z46" s="4">
        <v>3</v>
      </c>
      <c r="AA46" s="3" t="s">
        <v>17</v>
      </c>
    </row>
    <row r="47" spans="1:27" hidden="1" outlineLevel="4">
      <c r="A47" s="2">
        <v>3</v>
      </c>
      <c r="B47" s="3" t="s">
        <v>25</v>
      </c>
      <c r="C47" s="3" t="s">
        <v>4</v>
      </c>
      <c r="D47" s="3" t="s">
        <v>21</v>
      </c>
      <c r="E47" s="29"/>
      <c r="F47" s="29">
        <v>2</v>
      </c>
      <c r="G47" s="29">
        <v>8</v>
      </c>
      <c r="H47" s="29">
        <v>10</v>
      </c>
      <c r="I47" s="29">
        <v>9</v>
      </c>
      <c r="J47" s="29">
        <v>10</v>
      </c>
      <c r="K47" s="32">
        <v>11</v>
      </c>
      <c r="L47" s="29">
        <v>18</v>
      </c>
      <c r="M47" s="29">
        <v>16</v>
      </c>
      <c r="N47" s="29">
        <v>18</v>
      </c>
      <c r="O47" s="29">
        <v>12</v>
      </c>
      <c r="P47" s="42" t="s">
        <v>18</v>
      </c>
      <c r="Q47" s="49">
        <f t="shared" si="0"/>
        <v>114</v>
      </c>
      <c r="R47" s="15">
        <f t="shared" si="1"/>
        <v>114</v>
      </c>
      <c r="S47" s="15">
        <f t="shared" si="2"/>
        <v>0</v>
      </c>
      <c r="T47" s="15">
        <f t="shared" si="3"/>
        <v>0</v>
      </c>
      <c r="U47" s="15">
        <f t="shared" si="4"/>
        <v>0</v>
      </c>
      <c r="V47" s="15">
        <f t="shared" si="5"/>
        <v>114</v>
      </c>
      <c r="W47" s="4">
        <v>1</v>
      </c>
      <c r="X47" s="4">
        <v>27</v>
      </c>
      <c r="Y47" s="4">
        <v>20</v>
      </c>
      <c r="Z47" s="4">
        <v>3</v>
      </c>
      <c r="AA47" s="3" t="s">
        <v>17</v>
      </c>
    </row>
    <row r="48" spans="1:27" hidden="1" outlineLevel="4">
      <c r="A48" s="2">
        <v>3</v>
      </c>
      <c r="B48" s="3" t="s">
        <v>25</v>
      </c>
      <c r="C48" s="3" t="s">
        <v>4</v>
      </c>
      <c r="D48" s="3" t="s">
        <v>109</v>
      </c>
      <c r="E48" s="29">
        <v>278</v>
      </c>
      <c r="F48" s="29">
        <v>190</v>
      </c>
      <c r="G48" s="29">
        <v>201</v>
      </c>
      <c r="H48" s="29">
        <v>220</v>
      </c>
      <c r="I48" s="29">
        <v>260</v>
      </c>
      <c r="J48" s="29">
        <v>301</v>
      </c>
      <c r="K48" s="32">
        <v>195</v>
      </c>
      <c r="L48" s="29">
        <v>203</v>
      </c>
      <c r="M48" s="29">
        <v>302</v>
      </c>
      <c r="N48" s="29">
        <v>304</v>
      </c>
      <c r="O48" s="29">
        <v>211</v>
      </c>
      <c r="P48" s="42" t="s">
        <v>18</v>
      </c>
      <c r="Q48" s="49">
        <f t="shared" si="0"/>
        <v>2665</v>
      </c>
      <c r="R48" s="15">
        <f t="shared" si="1"/>
        <v>2665</v>
      </c>
      <c r="S48" s="15">
        <f t="shared" si="2"/>
        <v>0</v>
      </c>
      <c r="T48" s="15">
        <f t="shared" si="3"/>
        <v>0</v>
      </c>
      <c r="U48" s="15">
        <f t="shared" si="4"/>
        <v>2665</v>
      </c>
      <c r="V48" s="15">
        <f t="shared" si="5"/>
        <v>0</v>
      </c>
      <c r="W48" s="4">
        <v>3</v>
      </c>
      <c r="X48" s="4">
        <v>27</v>
      </c>
      <c r="Y48" s="4">
        <v>162</v>
      </c>
      <c r="Z48" s="4">
        <v>3</v>
      </c>
      <c r="AA48" s="3" t="s">
        <v>17</v>
      </c>
    </row>
    <row r="49" spans="1:27" hidden="1" outlineLevel="4">
      <c r="A49" s="2">
        <v>3</v>
      </c>
      <c r="B49" s="3" t="s">
        <v>25</v>
      </c>
      <c r="C49" s="3" t="s">
        <v>4</v>
      </c>
      <c r="D49" s="3" t="s">
        <v>107</v>
      </c>
      <c r="E49" s="29">
        <v>42</v>
      </c>
      <c r="F49" s="29">
        <v>18</v>
      </c>
      <c r="G49" s="29">
        <v>29</v>
      </c>
      <c r="H49" s="29">
        <v>49</v>
      </c>
      <c r="I49" s="29">
        <v>65</v>
      </c>
      <c r="J49" s="29">
        <v>41</v>
      </c>
      <c r="K49" s="32">
        <v>32</v>
      </c>
      <c r="L49" s="29">
        <v>11</v>
      </c>
      <c r="M49" s="29">
        <v>35</v>
      </c>
      <c r="N49" s="29">
        <v>34</v>
      </c>
      <c r="O49" s="29">
        <v>16</v>
      </c>
      <c r="P49" s="42" t="s">
        <v>18</v>
      </c>
      <c r="Q49" s="49">
        <f t="shared" ref="Q49" si="49">SUM(E49:P49)</f>
        <v>372</v>
      </c>
      <c r="R49" s="15">
        <f t="shared" ref="R49" si="50">IF(C49="ATENCIÓN CIUDADANÍA",Q49,0)</f>
        <v>372</v>
      </c>
      <c r="S49" s="15">
        <f t="shared" ref="S49" si="51">IF(C49="OTROS TEMAS GENERALITAT",Q49,0)</f>
        <v>0</v>
      </c>
      <c r="T49" s="15">
        <f t="shared" ref="T49" si="52">IF(C49="TEMAS MUNICIPALES",Q49,0)</f>
        <v>0</v>
      </c>
      <c r="U49" s="15">
        <f t="shared" ref="U49" si="53">IF(W49=3,Q49,0)</f>
        <v>0</v>
      </c>
      <c r="V49" s="15">
        <f t="shared" ref="V49" si="54">IF(W49&lt;&gt;3,Q49,0)</f>
        <v>372</v>
      </c>
      <c r="W49" s="4">
        <v>8</v>
      </c>
      <c r="X49" s="4">
        <v>27</v>
      </c>
      <c r="Y49" s="4">
        <v>217</v>
      </c>
      <c r="Z49" s="4">
        <v>3</v>
      </c>
      <c r="AA49" s="3" t="s">
        <v>17</v>
      </c>
    </row>
    <row r="50" spans="1:27" hidden="1" outlineLevel="4">
      <c r="A50" s="2">
        <v>3</v>
      </c>
      <c r="B50" s="3" t="s">
        <v>25</v>
      </c>
      <c r="C50" s="3" t="s">
        <v>4</v>
      </c>
      <c r="D50" s="3" t="s">
        <v>111</v>
      </c>
      <c r="E50" s="29"/>
      <c r="F50" s="29"/>
      <c r="G50" s="29"/>
      <c r="H50" s="29"/>
      <c r="I50" s="29">
        <v>1</v>
      </c>
      <c r="J50" s="29"/>
      <c r="K50" s="32"/>
      <c r="L50" s="29" t="s">
        <v>18</v>
      </c>
      <c r="M50" s="29" t="s">
        <v>18</v>
      </c>
      <c r="N50" s="29" t="s">
        <v>18</v>
      </c>
      <c r="O50" s="29" t="s">
        <v>18</v>
      </c>
      <c r="P50" s="42"/>
      <c r="Q50" s="49">
        <f t="shared" si="0"/>
        <v>1</v>
      </c>
      <c r="R50" s="15">
        <f t="shared" si="1"/>
        <v>1</v>
      </c>
      <c r="S50" s="15">
        <f t="shared" ref="S50" si="55">IF(C50="OTROS TEMAS GENERALITAT",Q50,0)</f>
        <v>0</v>
      </c>
      <c r="T50" s="15">
        <f t="shared" ref="T50" si="56">IF(C50="TEMAS MUNICIPALES",Q50,0)</f>
        <v>0</v>
      </c>
      <c r="U50" s="15">
        <f t="shared" ref="U50" si="57">IF(W50=3,Q50,0)</f>
        <v>1</v>
      </c>
      <c r="V50" s="15">
        <f t="shared" ref="V50" si="58">IF(W50&lt;&gt;3,Q50,0)</f>
        <v>0</v>
      </c>
      <c r="W50" s="4">
        <v>3</v>
      </c>
      <c r="X50" s="4">
        <v>27</v>
      </c>
      <c r="Y50" s="4">
        <v>224</v>
      </c>
      <c r="Z50" s="4">
        <v>3</v>
      </c>
      <c r="AA50" s="3" t="s">
        <v>17</v>
      </c>
    </row>
    <row r="51" spans="1:27" hidden="1" outlineLevel="3">
      <c r="A51" s="2"/>
      <c r="B51" s="3"/>
      <c r="C51" s="181" t="s">
        <v>144</v>
      </c>
      <c r="D51" s="182"/>
      <c r="E51" s="30">
        <f t="shared" ref="E51:V51" si="59">SUBTOTAL(9,E45:E50)</f>
        <v>320</v>
      </c>
      <c r="F51" s="30">
        <f t="shared" si="59"/>
        <v>262</v>
      </c>
      <c r="G51" s="30">
        <f t="shared" si="59"/>
        <v>469</v>
      </c>
      <c r="H51" s="30">
        <f t="shared" si="59"/>
        <v>420</v>
      </c>
      <c r="I51" s="30">
        <f t="shared" si="59"/>
        <v>481</v>
      </c>
      <c r="J51" s="30">
        <f t="shared" si="59"/>
        <v>490</v>
      </c>
      <c r="K51" s="30">
        <f t="shared" si="59"/>
        <v>418</v>
      </c>
      <c r="L51" s="30">
        <f t="shared" si="59"/>
        <v>360</v>
      </c>
      <c r="M51" s="30">
        <f t="shared" si="59"/>
        <v>525</v>
      </c>
      <c r="N51" s="30">
        <f t="shared" si="59"/>
        <v>517</v>
      </c>
      <c r="O51" s="30">
        <f t="shared" si="59"/>
        <v>380</v>
      </c>
      <c r="P51" s="43">
        <f t="shared" si="59"/>
        <v>0</v>
      </c>
      <c r="Q51" s="50">
        <f t="shared" si="59"/>
        <v>4642</v>
      </c>
      <c r="R51" s="15">
        <f t="shared" si="59"/>
        <v>4642</v>
      </c>
      <c r="S51" s="15">
        <f t="shared" si="59"/>
        <v>0</v>
      </c>
      <c r="T51" s="15">
        <f t="shared" si="59"/>
        <v>0</v>
      </c>
      <c r="U51" s="15">
        <f t="shared" si="59"/>
        <v>2666</v>
      </c>
      <c r="V51" s="15">
        <f t="shared" si="59"/>
        <v>1976</v>
      </c>
      <c r="W51" s="4"/>
      <c r="X51" s="4"/>
      <c r="Y51" s="4"/>
      <c r="Z51" s="4"/>
      <c r="AA51" s="3"/>
    </row>
    <row r="52" spans="1:27" hidden="1" outlineLevel="4">
      <c r="A52" s="2">
        <v>3</v>
      </c>
      <c r="B52" s="3" t="s">
        <v>25</v>
      </c>
      <c r="C52" s="3" t="s">
        <v>6</v>
      </c>
      <c r="D52" s="3" t="s">
        <v>114</v>
      </c>
      <c r="E52" s="29">
        <v>93</v>
      </c>
      <c r="F52" s="29">
        <v>135</v>
      </c>
      <c r="G52" s="29">
        <v>176</v>
      </c>
      <c r="H52" s="29">
        <v>123</v>
      </c>
      <c r="I52" s="29">
        <v>199</v>
      </c>
      <c r="J52" s="29">
        <v>192</v>
      </c>
      <c r="K52" s="29">
        <v>219</v>
      </c>
      <c r="L52" s="29">
        <v>146</v>
      </c>
      <c r="M52" s="29">
        <v>171</v>
      </c>
      <c r="N52" s="29">
        <v>225</v>
      </c>
      <c r="O52" s="29">
        <v>180</v>
      </c>
      <c r="P52" s="42" t="s">
        <v>18</v>
      </c>
      <c r="Q52" s="49">
        <f t="shared" si="0"/>
        <v>1859</v>
      </c>
      <c r="R52" s="15">
        <f t="shared" si="1"/>
        <v>0</v>
      </c>
      <c r="S52" s="15">
        <f t="shared" si="2"/>
        <v>0</v>
      </c>
      <c r="T52" s="15">
        <f t="shared" si="3"/>
        <v>1859</v>
      </c>
      <c r="U52" s="15">
        <f t="shared" si="4"/>
        <v>1859</v>
      </c>
      <c r="V52" s="15">
        <f t="shared" si="5"/>
        <v>0</v>
      </c>
      <c r="W52" s="4">
        <v>3</v>
      </c>
      <c r="X52" s="4">
        <v>27</v>
      </c>
      <c r="Y52" s="4">
        <v>169</v>
      </c>
      <c r="Z52" s="4">
        <v>5</v>
      </c>
      <c r="AA52" s="3" t="s">
        <v>6</v>
      </c>
    </row>
    <row r="53" spans="1:27" hidden="1" outlineLevel="3">
      <c r="A53" s="2"/>
      <c r="B53" s="3"/>
      <c r="C53" s="112" t="s">
        <v>146</v>
      </c>
      <c r="D53" s="113"/>
      <c r="E53" s="33">
        <f t="shared" ref="E53:V53" si="60">SUBTOTAL(9,E52:E52)</f>
        <v>93</v>
      </c>
      <c r="F53" s="33">
        <f t="shared" si="60"/>
        <v>135</v>
      </c>
      <c r="G53" s="33">
        <f t="shared" si="60"/>
        <v>176</v>
      </c>
      <c r="H53" s="33">
        <f t="shared" si="60"/>
        <v>123</v>
      </c>
      <c r="I53" s="33">
        <f t="shared" si="60"/>
        <v>199</v>
      </c>
      <c r="J53" s="33">
        <f t="shared" si="60"/>
        <v>192</v>
      </c>
      <c r="K53" s="33">
        <f t="shared" si="60"/>
        <v>219</v>
      </c>
      <c r="L53" s="33">
        <f t="shared" si="60"/>
        <v>146</v>
      </c>
      <c r="M53" s="33">
        <f t="shared" si="60"/>
        <v>171</v>
      </c>
      <c r="N53" s="33">
        <f t="shared" si="60"/>
        <v>225</v>
      </c>
      <c r="O53" s="33">
        <f t="shared" si="60"/>
        <v>180</v>
      </c>
      <c r="P53" s="33">
        <f t="shared" si="60"/>
        <v>0</v>
      </c>
      <c r="Q53" s="54">
        <f t="shared" si="60"/>
        <v>1859</v>
      </c>
      <c r="R53" s="15">
        <f t="shared" si="60"/>
        <v>0</v>
      </c>
      <c r="S53" s="15">
        <f t="shared" si="60"/>
        <v>0</v>
      </c>
      <c r="T53" s="15">
        <f t="shared" si="60"/>
        <v>1859</v>
      </c>
      <c r="U53" s="15">
        <f t="shared" si="60"/>
        <v>1859</v>
      </c>
      <c r="V53" s="15">
        <f t="shared" si="60"/>
        <v>0</v>
      </c>
      <c r="W53" s="4"/>
      <c r="X53" s="4"/>
      <c r="Y53" s="4"/>
      <c r="Z53" s="4"/>
      <c r="AA53" s="3"/>
    </row>
    <row r="54" spans="1:27" ht="15.6" outlineLevel="2" collapsed="1">
      <c r="A54" s="2"/>
      <c r="B54" s="195" t="s">
        <v>83</v>
      </c>
      <c r="C54" s="195"/>
      <c r="D54" s="195"/>
      <c r="E54" s="24">
        <f t="shared" ref="E54:V54" si="61">SUBTOTAL(9,E45:E52)</f>
        <v>413</v>
      </c>
      <c r="F54" s="24">
        <f t="shared" si="61"/>
        <v>397</v>
      </c>
      <c r="G54" s="24">
        <f t="shared" si="61"/>
        <v>645</v>
      </c>
      <c r="H54" s="24">
        <f t="shared" si="61"/>
        <v>543</v>
      </c>
      <c r="I54" s="24">
        <f t="shared" si="61"/>
        <v>680</v>
      </c>
      <c r="J54" s="24">
        <f t="shared" si="61"/>
        <v>682</v>
      </c>
      <c r="K54" s="24">
        <f t="shared" si="61"/>
        <v>637</v>
      </c>
      <c r="L54" s="24">
        <f t="shared" si="61"/>
        <v>506</v>
      </c>
      <c r="M54" s="24">
        <f t="shared" si="61"/>
        <v>696</v>
      </c>
      <c r="N54" s="24">
        <f t="shared" si="61"/>
        <v>742</v>
      </c>
      <c r="O54" s="24">
        <f t="shared" si="61"/>
        <v>560</v>
      </c>
      <c r="P54" s="45">
        <f t="shared" si="61"/>
        <v>0</v>
      </c>
      <c r="Q54" s="52">
        <f t="shared" si="61"/>
        <v>6501</v>
      </c>
      <c r="R54" s="15">
        <f t="shared" si="61"/>
        <v>4642</v>
      </c>
      <c r="S54" s="15">
        <f t="shared" si="61"/>
        <v>0</v>
      </c>
      <c r="T54" s="15">
        <f t="shared" si="61"/>
        <v>1859</v>
      </c>
      <c r="U54" s="15">
        <f t="shared" si="61"/>
        <v>4525</v>
      </c>
      <c r="V54" s="15">
        <f t="shared" si="61"/>
        <v>1976</v>
      </c>
      <c r="W54" s="4"/>
      <c r="X54" s="4"/>
      <c r="Y54" s="4"/>
      <c r="Z54" s="4"/>
      <c r="AA54" s="3"/>
    </row>
    <row r="55" spans="1:27" hidden="1" outlineLevel="4">
      <c r="A55" s="2">
        <v>3</v>
      </c>
      <c r="B55" s="3" t="s">
        <v>202</v>
      </c>
      <c r="C55" s="3" t="s">
        <v>4</v>
      </c>
      <c r="D55" t="s">
        <v>16</v>
      </c>
      <c r="E55" s="29"/>
      <c r="F55" s="29"/>
      <c r="G55" s="29"/>
      <c r="H55" s="29"/>
      <c r="I55" s="29"/>
      <c r="J55" s="29"/>
      <c r="K55" s="29"/>
      <c r="L55" s="29"/>
      <c r="M55" s="29"/>
      <c r="N55" s="29">
        <v>79</v>
      </c>
      <c r="O55" s="42">
        <v>254</v>
      </c>
      <c r="Q55" s="49">
        <f>SUM(E55:O55)</f>
        <v>333</v>
      </c>
      <c r="R55" s="15">
        <f t="shared" ref="R55:R58" si="62">IF(C55="ATENCIÓN CIUDADANÍA",Q55,0)</f>
        <v>333</v>
      </c>
      <c r="S55" s="15">
        <f t="shared" ref="S55:S58" si="63">IF(C55="OTROS TEMAS GENERALITAT",Q55,0)</f>
        <v>0</v>
      </c>
      <c r="T55" s="15">
        <f t="shared" ref="T55:T58" si="64">IF(C55="TEMAS MUNICIPALES",Q55,0)</f>
        <v>0</v>
      </c>
      <c r="U55" s="15">
        <f t="shared" ref="U55:U58" si="65">IF(W55=3,Q55,0)</f>
        <v>333</v>
      </c>
      <c r="V55" s="15">
        <f t="shared" ref="V55:V58" si="66">IF(W55&lt;&gt;3,Q55,0)</f>
        <v>0</v>
      </c>
      <c r="W55" s="4">
        <v>3</v>
      </c>
      <c r="X55" s="4">
        <v>16</v>
      </c>
      <c r="Y55" s="4">
        <v>171</v>
      </c>
      <c r="Z55" s="4">
        <v>3</v>
      </c>
      <c r="AA55" s="3" t="s">
        <v>17</v>
      </c>
    </row>
    <row r="56" spans="1:27" hidden="1" outlineLevel="4">
      <c r="A56" s="2">
        <v>3</v>
      </c>
      <c r="B56" s="3" t="s">
        <v>202</v>
      </c>
      <c r="C56" s="3" t="s">
        <v>4</v>
      </c>
      <c r="D56" t="s">
        <v>19</v>
      </c>
      <c r="E56" s="29"/>
      <c r="F56" s="29"/>
      <c r="G56" s="29"/>
      <c r="H56" s="29"/>
      <c r="I56" s="29"/>
      <c r="J56" s="29"/>
      <c r="K56" s="29"/>
      <c r="L56" s="29"/>
      <c r="M56" s="29"/>
      <c r="N56" s="29">
        <v>59</v>
      </c>
      <c r="O56" s="42">
        <v>208</v>
      </c>
      <c r="Q56" s="49">
        <f>SUM(E56:O56)</f>
        <v>267</v>
      </c>
      <c r="R56" s="15">
        <f t="shared" si="62"/>
        <v>267</v>
      </c>
      <c r="S56" s="15">
        <f t="shared" si="63"/>
        <v>0</v>
      </c>
      <c r="T56" s="15">
        <f t="shared" si="64"/>
        <v>0</v>
      </c>
      <c r="U56" s="15">
        <f t="shared" si="65"/>
        <v>267</v>
      </c>
      <c r="V56" s="15">
        <f t="shared" si="66"/>
        <v>0</v>
      </c>
      <c r="W56" s="4">
        <v>3</v>
      </c>
      <c r="X56" s="4">
        <v>16</v>
      </c>
      <c r="Y56" s="4">
        <v>207</v>
      </c>
      <c r="Z56" s="4">
        <v>3</v>
      </c>
      <c r="AA56" s="3" t="s">
        <v>17</v>
      </c>
    </row>
    <row r="57" spans="1:27" hidden="1" outlineLevel="4">
      <c r="A57" s="2">
        <v>3</v>
      </c>
      <c r="B57" s="3" t="s">
        <v>202</v>
      </c>
      <c r="C57" s="3" t="s">
        <v>4</v>
      </c>
      <c r="D57" t="s">
        <v>21</v>
      </c>
      <c r="E57" s="29"/>
      <c r="F57" s="29"/>
      <c r="G57" s="29"/>
      <c r="H57" s="29"/>
      <c r="I57" s="29"/>
      <c r="J57" s="29"/>
      <c r="K57" s="29"/>
      <c r="L57" s="29"/>
      <c r="M57" s="29"/>
      <c r="N57" s="29">
        <v>24</v>
      </c>
      <c r="O57" s="42">
        <v>65</v>
      </c>
      <c r="Q57" s="49">
        <f>SUM(E57:O57)</f>
        <v>89</v>
      </c>
      <c r="R57" s="15">
        <f t="shared" si="62"/>
        <v>89</v>
      </c>
      <c r="S57" s="15">
        <f t="shared" si="63"/>
        <v>0</v>
      </c>
      <c r="T57" s="15">
        <f t="shared" si="64"/>
        <v>0</v>
      </c>
      <c r="U57" s="15">
        <f t="shared" si="65"/>
        <v>0</v>
      </c>
      <c r="V57" s="15">
        <f t="shared" si="66"/>
        <v>89</v>
      </c>
      <c r="W57" s="4">
        <v>8</v>
      </c>
      <c r="X57" s="4">
        <v>16</v>
      </c>
      <c r="Y57" s="4">
        <v>217</v>
      </c>
      <c r="Z57" s="4">
        <v>3</v>
      </c>
      <c r="AA57" s="3" t="s">
        <v>17</v>
      </c>
    </row>
    <row r="58" spans="1:27" hidden="1" outlineLevel="4">
      <c r="A58" s="2">
        <v>3</v>
      </c>
      <c r="B58" s="3" t="s">
        <v>202</v>
      </c>
      <c r="C58" s="3" t="s">
        <v>4</v>
      </c>
      <c r="D58" s="3" t="s">
        <v>107</v>
      </c>
      <c r="E58" s="29"/>
      <c r="F58" s="29"/>
      <c r="G58" s="29"/>
      <c r="H58" s="29"/>
      <c r="I58" s="29"/>
      <c r="J58" s="29"/>
      <c r="K58" s="29"/>
      <c r="L58" s="29"/>
      <c r="M58" s="29"/>
      <c r="N58" s="29">
        <v>53</v>
      </c>
      <c r="O58" s="42">
        <v>151</v>
      </c>
      <c r="Q58" s="49">
        <f>SUM(E58:O58)</f>
        <v>204</v>
      </c>
      <c r="R58" s="15">
        <f t="shared" si="62"/>
        <v>204</v>
      </c>
      <c r="S58" s="15">
        <f t="shared" si="63"/>
        <v>0</v>
      </c>
      <c r="T58" s="15">
        <f t="shared" si="64"/>
        <v>0</v>
      </c>
      <c r="U58" s="15">
        <f t="shared" si="65"/>
        <v>204</v>
      </c>
      <c r="V58" s="15">
        <f t="shared" si="66"/>
        <v>0</v>
      </c>
      <c r="W58" s="4">
        <v>3</v>
      </c>
      <c r="X58" s="4">
        <v>16</v>
      </c>
      <c r="Y58" s="4">
        <v>224</v>
      </c>
      <c r="Z58" s="4">
        <v>3</v>
      </c>
      <c r="AA58" s="3" t="s">
        <v>17</v>
      </c>
    </row>
    <row r="59" spans="1:27" hidden="1" outlineLevel="3">
      <c r="A59" s="2"/>
      <c r="B59" s="3"/>
      <c r="C59" s="181" t="s">
        <v>144</v>
      </c>
      <c r="D59" s="182"/>
      <c r="E59" s="30">
        <f>SUBTOTAL(9,E55:E58)</f>
        <v>0</v>
      </c>
      <c r="F59" s="30">
        <f t="shared" ref="F59:K59" si="67">SUBTOTAL(9,F55:F58)</f>
        <v>0</v>
      </c>
      <c r="G59" s="30">
        <f t="shared" si="67"/>
        <v>0</v>
      </c>
      <c r="H59" s="30">
        <f t="shared" si="67"/>
        <v>0</v>
      </c>
      <c r="I59" s="30">
        <f t="shared" si="67"/>
        <v>0</v>
      </c>
      <c r="J59" s="30">
        <f t="shared" si="67"/>
        <v>0</v>
      </c>
      <c r="K59" s="30">
        <f t="shared" si="67"/>
        <v>0</v>
      </c>
      <c r="L59" s="30">
        <f t="shared" ref="L59" si="68">SUBTOTAL(9,L55:L58)</f>
        <v>0</v>
      </c>
      <c r="M59" s="30">
        <f t="shared" ref="M59" si="69">SUBTOTAL(9,M55:M58)</f>
        <v>0</v>
      </c>
      <c r="N59" s="30">
        <f t="shared" ref="N59" si="70">SUBTOTAL(9,N55:N58)</f>
        <v>215</v>
      </c>
      <c r="O59" s="30">
        <f t="shared" ref="O59" si="71">SUBTOTAL(9,O55:O58)</f>
        <v>678</v>
      </c>
      <c r="P59" s="30">
        <f t="shared" ref="P59" si="72">SUBTOTAL(9,P55:P58)</f>
        <v>0</v>
      </c>
      <c r="Q59" s="50">
        <f>SUBTOTAL(9,Q55:Q58)</f>
        <v>893</v>
      </c>
      <c r="R59" s="15">
        <f>SUBTOTAL(9,R55:R58)</f>
        <v>893</v>
      </c>
      <c r="S59" s="15">
        <f t="shared" ref="S59:V59" si="73">SUBTOTAL(9,S55:S58)</f>
        <v>0</v>
      </c>
      <c r="T59" s="15">
        <f t="shared" si="73"/>
        <v>0</v>
      </c>
      <c r="U59" s="15">
        <f t="shared" si="73"/>
        <v>804</v>
      </c>
      <c r="V59" s="15">
        <f t="shared" si="73"/>
        <v>89</v>
      </c>
      <c r="W59" s="4"/>
      <c r="X59" s="4"/>
      <c r="Y59" s="4"/>
      <c r="Z59" s="4"/>
      <c r="AA59" s="3"/>
    </row>
    <row r="60" spans="1:27" hidden="1" outlineLevel="4">
      <c r="A60" s="2">
        <v>3</v>
      </c>
      <c r="B60" s="3" t="s">
        <v>202</v>
      </c>
      <c r="C60" s="3" t="s">
        <v>6</v>
      </c>
      <c r="D60" s="3" t="s">
        <v>33</v>
      </c>
      <c r="E60" s="29"/>
      <c r="F60" s="29"/>
      <c r="G60" s="29"/>
      <c r="H60" s="29"/>
      <c r="I60" s="29"/>
      <c r="J60" s="29"/>
      <c r="K60" s="29"/>
      <c r="L60" s="29"/>
      <c r="M60" s="29"/>
      <c r="N60" s="29">
        <v>9</v>
      </c>
      <c r="O60" s="29">
        <v>60</v>
      </c>
      <c r="P60" s="42" t="s">
        <v>18</v>
      </c>
      <c r="Q60" s="49">
        <f t="shared" ref="Q60:Q63" si="74">SUM(E60:P60)</f>
        <v>69</v>
      </c>
      <c r="R60" s="15">
        <f t="shared" ref="R60:R63" si="75">IF(C60="ATENCIÓN CIUDADANÍA",Q60,0)</f>
        <v>0</v>
      </c>
      <c r="S60" s="15">
        <f t="shared" ref="S60:S63" si="76">IF(C60="OTROS TEMAS GENERALITAT",Q60,0)</f>
        <v>0</v>
      </c>
      <c r="T60" s="15">
        <f t="shared" ref="T60:T63" si="77">IF(C60="TEMAS MUNICIPALES",Q60,0)</f>
        <v>69</v>
      </c>
      <c r="U60" s="15">
        <f t="shared" ref="U60:U63" si="78">IF(W60=3,Q60,0)</f>
        <v>0</v>
      </c>
      <c r="V60" s="15">
        <f t="shared" ref="V60:V63" si="79">IF(W60&lt;&gt;3,Q60,0)</f>
        <v>69</v>
      </c>
      <c r="W60" s="4">
        <v>1</v>
      </c>
      <c r="X60" s="4">
        <v>22</v>
      </c>
      <c r="Y60" s="4">
        <v>86</v>
      </c>
      <c r="Z60" s="4">
        <v>5</v>
      </c>
      <c r="AA60" s="3" t="s">
        <v>6</v>
      </c>
    </row>
    <row r="61" spans="1:27" hidden="1" outlineLevel="4">
      <c r="A61" s="2">
        <v>3</v>
      </c>
      <c r="B61" s="3" t="s">
        <v>202</v>
      </c>
      <c r="C61" s="3" t="s">
        <v>6</v>
      </c>
      <c r="D61" s="3" t="s">
        <v>203</v>
      </c>
      <c r="E61" s="29"/>
      <c r="F61" s="29"/>
      <c r="G61" s="29"/>
      <c r="H61" s="29"/>
      <c r="I61" s="29"/>
      <c r="J61" s="29"/>
      <c r="K61" s="29"/>
      <c r="L61" s="29"/>
      <c r="M61" s="29"/>
      <c r="N61" s="29">
        <v>99</v>
      </c>
      <c r="O61" s="29">
        <v>403</v>
      </c>
      <c r="P61" s="42" t="s">
        <v>18</v>
      </c>
      <c r="Q61" s="49">
        <f t="shared" si="74"/>
        <v>502</v>
      </c>
      <c r="R61" s="15">
        <f t="shared" si="75"/>
        <v>0</v>
      </c>
      <c r="S61" s="15">
        <f t="shared" si="76"/>
        <v>0</v>
      </c>
      <c r="T61" s="15">
        <f t="shared" si="77"/>
        <v>502</v>
      </c>
      <c r="U61" s="15">
        <f t="shared" si="78"/>
        <v>0</v>
      </c>
      <c r="V61" s="15">
        <f t="shared" si="79"/>
        <v>502</v>
      </c>
      <c r="W61" s="4">
        <v>1</v>
      </c>
      <c r="X61" s="4">
        <v>22</v>
      </c>
      <c r="Y61" s="4">
        <v>99</v>
      </c>
      <c r="Z61" s="4">
        <v>5</v>
      </c>
      <c r="AA61" s="3" t="s">
        <v>6</v>
      </c>
    </row>
    <row r="62" spans="1:27" hidden="1" outlineLevel="4">
      <c r="A62" s="2">
        <v>3</v>
      </c>
      <c r="B62" s="3" t="s">
        <v>202</v>
      </c>
      <c r="C62" s="3" t="s">
        <v>6</v>
      </c>
      <c r="D62" s="3" t="s">
        <v>204</v>
      </c>
      <c r="E62" s="29"/>
      <c r="F62" s="29"/>
      <c r="G62" s="29"/>
      <c r="H62" s="29"/>
      <c r="I62" s="29"/>
      <c r="J62" s="29"/>
      <c r="K62" s="29"/>
      <c r="L62" s="29"/>
      <c r="M62" s="29"/>
      <c r="N62" s="29">
        <v>284</v>
      </c>
      <c r="O62" s="29">
        <v>727</v>
      </c>
      <c r="P62" s="42" t="s">
        <v>18</v>
      </c>
      <c r="Q62" s="49">
        <f t="shared" si="74"/>
        <v>1011</v>
      </c>
      <c r="R62" s="15">
        <f t="shared" si="75"/>
        <v>0</v>
      </c>
      <c r="S62" s="15">
        <f t="shared" si="76"/>
        <v>0</v>
      </c>
      <c r="T62" s="15">
        <f t="shared" si="77"/>
        <v>1011</v>
      </c>
      <c r="U62" s="15">
        <f t="shared" si="78"/>
        <v>0</v>
      </c>
      <c r="V62" s="15">
        <f t="shared" si="79"/>
        <v>1011</v>
      </c>
      <c r="W62" s="4">
        <v>1</v>
      </c>
      <c r="X62" s="4">
        <v>22</v>
      </c>
      <c r="Y62" s="4">
        <v>100</v>
      </c>
      <c r="Z62" s="4">
        <v>5</v>
      </c>
      <c r="AA62" s="3" t="s">
        <v>6</v>
      </c>
    </row>
    <row r="63" spans="1:27" hidden="1" outlineLevel="4">
      <c r="A63" s="2">
        <v>3</v>
      </c>
      <c r="B63" s="3" t="s">
        <v>202</v>
      </c>
      <c r="C63" s="3" t="s">
        <v>6</v>
      </c>
      <c r="D63" t="s">
        <v>34</v>
      </c>
      <c r="E63" s="29"/>
      <c r="F63" s="29"/>
      <c r="G63" s="29"/>
      <c r="H63" s="29"/>
      <c r="I63" s="29"/>
      <c r="J63" s="29"/>
      <c r="K63" s="29"/>
      <c r="L63" s="29"/>
      <c r="M63" s="29"/>
      <c r="N63" s="29">
        <v>85</v>
      </c>
      <c r="O63" s="29">
        <v>327</v>
      </c>
      <c r="P63" s="42" t="s">
        <v>18</v>
      </c>
      <c r="Q63" s="49">
        <f t="shared" si="74"/>
        <v>412</v>
      </c>
      <c r="R63" s="15">
        <f t="shared" si="75"/>
        <v>0</v>
      </c>
      <c r="S63" s="15">
        <f t="shared" si="76"/>
        <v>0</v>
      </c>
      <c r="T63" s="15">
        <f t="shared" si="77"/>
        <v>412</v>
      </c>
      <c r="U63" s="15">
        <f t="shared" si="78"/>
        <v>0</v>
      </c>
      <c r="V63" s="15">
        <f t="shared" si="79"/>
        <v>412</v>
      </c>
      <c r="W63" s="4">
        <v>1</v>
      </c>
      <c r="X63" s="4">
        <v>22</v>
      </c>
      <c r="Y63" s="4">
        <v>103</v>
      </c>
      <c r="Z63" s="4">
        <v>5</v>
      </c>
      <c r="AA63" s="3" t="s">
        <v>6</v>
      </c>
    </row>
    <row r="64" spans="1:27" hidden="1" outlineLevel="3">
      <c r="A64" s="2"/>
      <c r="B64" s="3"/>
      <c r="C64" s="112" t="s">
        <v>146</v>
      </c>
      <c r="D64" s="113"/>
      <c r="E64" s="33">
        <f>SUBTOTAL(9,E60:E63)</f>
        <v>0</v>
      </c>
      <c r="F64" s="33">
        <f t="shared" ref="F64:P64" si="80">SUBTOTAL(9,F60:F63)</f>
        <v>0</v>
      </c>
      <c r="G64" s="33">
        <f t="shared" si="80"/>
        <v>0</v>
      </c>
      <c r="H64" s="33">
        <f t="shared" si="80"/>
        <v>0</v>
      </c>
      <c r="I64" s="33">
        <f t="shared" si="80"/>
        <v>0</v>
      </c>
      <c r="J64" s="33">
        <f t="shared" si="80"/>
        <v>0</v>
      </c>
      <c r="K64" s="33">
        <f t="shared" si="80"/>
        <v>0</v>
      </c>
      <c r="L64" s="33">
        <f t="shared" si="80"/>
        <v>0</v>
      </c>
      <c r="M64" s="33">
        <f t="shared" si="80"/>
        <v>0</v>
      </c>
      <c r="N64" s="33">
        <f t="shared" si="80"/>
        <v>477</v>
      </c>
      <c r="O64" s="33">
        <f t="shared" si="80"/>
        <v>1517</v>
      </c>
      <c r="P64" s="33">
        <f t="shared" si="80"/>
        <v>0</v>
      </c>
      <c r="Q64" s="54">
        <f>SUBTOTAL(9,Q60:Q63)</f>
        <v>1994</v>
      </c>
      <c r="R64" s="15">
        <f t="shared" ref="R64:V64" si="81">SUBTOTAL(9,R59:R63)</f>
        <v>0</v>
      </c>
      <c r="S64" s="15">
        <f t="shared" si="81"/>
        <v>0</v>
      </c>
      <c r="T64" s="15">
        <f t="shared" si="81"/>
        <v>1994</v>
      </c>
      <c r="U64" s="15">
        <f t="shared" si="81"/>
        <v>0</v>
      </c>
      <c r="V64" s="15">
        <f t="shared" si="81"/>
        <v>1994</v>
      </c>
      <c r="W64" s="4"/>
      <c r="X64" s="4"/>
      <c r="Y64" s="4"/>
      <c r="Z64" s="4"/>
      <c r="AA64" s="3"/>
    </row>
    <row r="65" spans="1:27" ht="15.6" outlineLevel="2" collapsed="1">
      <c r="A65" s="2"/>
      <c r="B65" s="195" t="s">
        <v>205</v>
      </c>
      <c r="C65" s="195"/>
      <c r="D65" s="195"/>
      <c r="E65" s="24">
        <f>SUBTOTAL(9,E55:E63)</f>
        <v>0</v>
      </c>
      <c r="F65" s="24">
        <f t="shared" ref="F65:P65" si="82">SUBTOTAL(9,F55:F63)</f>
        <v>0</v>
      </c>
      <c r="G65" s="24">
        <f t="shared" si="82"/>
        <v>0</v>
      </c>
      <c r="H65" s="24">
        <f t="shared" si="82"/>
        <v>0</v>
      </c>
      <c r="I65" s="24">
        <f t="shared" si="82"/>
        <v>0</v>
      </c>
      <c r="J65" s="24">
        <f t="shared" si="82"/>
        <v>0</v>
      </c>
      <c r="K65" s="24">
        <f t="shared" si="82"/>
        <v>0</v>
      </c>
      <c r="L65" s="24">
        <f t="shared" si="82"/>
        <v>0</v>
      </c>
      <c r="M65" s="24">
        <f t="shared" si="82"/>
        <v>0</v>
      </c>
      <c r="N65" s="24">
        <f>SUBTOTAL(9,N55:N63)</f>
        <v>692</v>
      </c>
      <c r="O65" s="24">
        <f t="shared" si="82"/>
        <v>2195</v>
      </c>
      <c r="P65" s="24">
        <f t="shared" si="82"/>
        <v>0</v>
      </c>
      <c r="Q65" s="52">
        <f>SUBTOTAL(9,Q55:Q63)</f>
        <v>2887</v>
      </c>
      <c r="R65" s="15">
        <f t="shared" ref="R65:V65" si="83">SUBTOTAL(9,R49:R63)</f>
        <v>1266</v>
      </c>
      <c r="S65" s="15">
        <f t="shared" si="83"/>
        <v>0</v>
      </c>
      <c r="T65" s="15">
        <f t="shared" si="83"/>
        <v>3853</v>
      </c>
      <c r="U65" s="15">
        <f t="shared" si="83"/>
        <v>2664</v>
      </c>
      <c r="V65" s="15">
        <f t="shared" si="83"/>
        <v>2455</v>
      </c>
      <c r="W65" s="4"/>
      <c r="X65" s="4"/>
      <c r="Y65" s="4"/>
      <c r="Z65" s="4"/>
      <c r="AA65" s="3"/>
    </row>
    <row r="66" spans="1:27" hidden="1" outlineLevel="4">
      <c r="A66" s="2">
        <v>3</v>
      </c>
      <c r="B66" s="3" t="s">
        <v>26</v>
      </c>
      <c r="C66" s="3" t="s">
        <v>4</v>
      </c>
      <c r="D66" s="3" t="s">
        <v>16</v>
      </c>
      <c r="E66" s="29"/>
      <c r="F66" s="29">
        <v>219</v>
      </c>
      <c r="G66" s="29">
        <v>350</v>
      </c>
      <c r="H66" s="29">
        <v>176</v>
      </c>
      <c r="I66" s="29">
        <v>535</v>
      </c>
      <c r="J66" s="29">
        <v>536</v>
      </c>
      <c r="K66" s="29">
        <v>506</v>
      </c>
      <c r="L66" s="29">
        <v>341</v>
      </c>
      <c r="M66" s="29">
        <v>682</v>
      </c>
      <c r="N66" s="29">
        <v>431</v>
      </c>
      <c r="O66" s="29">
        <v>292</v>
      </c>
      <c r="P66" s="42" t="s">
        <v>18</v>
      </c>
      <c r="Q66" s="49">
        <f t="shared" ref="Q66" si="84">SUM(E66:P66)</f>
        <v>4068</v>
      </c>
      <c r="R66" s="15">
        <f t="shared" ref="R66" si="85">IF(C66="ATENCIÓN CIUDADANÍA",Q66,0)</f>
        <v>4068</v>
      </c>
      <c r="S66" s="15">
        <f t="shared" ref="S66" si="86">IF(C66="OTROS TEMAS GENERALITAT",Q66,0)</f>
        <v>0</v>
      </c>
      <c r="T66" s="15">
        <f t="shared" ref="T66" si="87">IF(C66="TEMAS MUNICIPALES",Q66,0)</f>
        <v>0</v>
      </c>
      <c r="U66" s="15">
        <f t="shared" ref="U66" si="88">IF(W66=3,Q66,0)</f>
        <v>0</v>
      </c>
      <c r="V66" s="15">
        <f t="shared" ref="V66" si="89">IF(W66&lt;&gt;3,Q66,0)</f>
        <v>4068</v>
      </c>
      <c r="W66" s="4">
        <v>1</v>
      </c>
      <c r="X66" s="4">
        <v>16</v>
      </c>
      <c r="Y66" s="4">
        <v>17</v>
      </c>
      <c r="Z66" s="4">
        <v>3</v>
      </c>
      <c r="AA66" s="3" t="s">
        <v>17</v>
      </c>
    </row>
    <row r="67" spans="1:27" hidden="1" outlineLevel="4">
      <c r="A67" s="2">
        <v>3</v>
      </c>
      <c r="B67" s="3" t="s">
        <v>26</v>
      </c>
      <c r="C67" s="3" t="s">
        <v>4</v>
      </c>
      <c r="D67" s="3" t="s">
        <v>19</v>
      </c>
      <c r="E67" s="29"/>
      <c r="F67" s="29">
        <v>14</v>
      </c>
      <c r="G67" s="29">
        <v>32</v>
      </c>
      <c r="H67" s="29">
        <v>26</v>
      </c>
      <c r="I67" s="29">
        <v>58</v>
      </c>
      <c r="J67" s="29">
        <v>51</v>
      </c>
      <c r="K67" s="29">
        <v>47</v>
      </c>
      <c r="L67" s="29">
        <v>82</v>
      </c>
      <c r="M67" s="29">
        <v>110</v>
      </c>
      <c r="N67" s="29">
        <v>65</v>
      </c>
      <c r="O67" s="29">
        <v>72</v>
      </c>
      <c r="P67" s="42" t="s">
        <v>18</v>
      </c>
      <c r="Q67" s="49">
        <f t="shared" si="0"/>
        <v>557</v>
      </c>
      <c r="R67" s="15">
        <f t="shared" si="1"/>
        <v>557</v>
      </c>
      <c r="S67" s="15">
        <f t="shared" si="2"/>
        <v>0</v>
      </c>
      <c r="T67" s="15">
        <f t="shared" si="3"/>
        <v>0</v>
      </c>
      <c r="U67" s="15">
        <f t="shared" si="4"/>
        <v>0</v>
      </c>
      <c r="V67" s="15">
        <f t="shared" si="5"/>
        <v>557</v>
      </c>
      <c r="W67" s="4">
        <v>1</v>
      </c>
      <c r="X67" s="4">
        <v>16</v>
      </c>
      <c r="Y67" s="4">
        <v>18</v>
      </c>
      <c r="Z67" s="4">
        <v>3</v>
      </c>
      <c r="AA67" s="3" t="s">
        <v>17</v>
      </c>
    </row>
    <row r="68" spans="1:27" hidden="1" outlineLevel="4">
      <c r="A68" s="2">
        <v>3</v>
      </c>
      <c r="B68" s="3" t="s">
        <v>26</v>
      </c>
      <c r="C68" s="3" t="s">
        <v>4</v>
      </c>
      <c r="D68" s="3" t="s">
        <v>20</v>
      </c>
      <c r="E68" s="29"/>
      <c r="F68" s="29">
        <v>238</v>
      </c>
      <c r="G68" s="29">
        <v>520</v>
      </c>
      <c r="H68" s="29">
        <v>303</v>
      </c>
      <c r="I68" s="29">
        <v>401</v>
      </c>
      <c r="J68" s="29">
        <v>429</v>
      </c>
      <c r="K68" s="29">
        <v>388</v>
      </c>
      <c r="L68" s="29">
        <v>232</v>
      </c>
      <c r="M68" s="29">
        <v>430</v>
      </c>
      <c r="N68" s="29">
        <v>721</v>
      </c>
      <c r="O68" s="29">
        <v>656</v>
      </c>
      <c r="P68" s="42" t="s">
        <v>18</v>
      </c>
      <c r="Q68" s="49">
        <f t="shared" si="0"/>
        <v>4318</v>
      </c>
      <c r="R68" s="15">
        <f t="shared" si="1"/>
        <v>4318</v>
      </c>
      <c r="S68" s="15">
        <f t="shared" si="2"/>
        <v>0</v>
      </c>
      <c r="T68" s="15">
        <f t="shared" si="3"/>
        <v>0</v>
      </c>
      <c r="U68" s="15">
        <f t="shared" si="4"/>
        <v>0</v>
      </c>
      <c r="V68" s="15">
        <f t="shared" si="5"/>
        <v>4318</v>
      </c>
      <c r="W68" s="4">
        <v>1</v>
      </c>
      <c r="X68" s="4">
        <v>16</v>
      </c>
      <c r="Y68" s="4">
        <v>19</v>
      </c>
      <c r="Z68" s="4">
        <v>3</v>
      </c>
      <c r="AA68" s="3" t="s">
        <v>17</v>
      </c>
    </row>
    <row r="69" spans="1:27" hidden="1" outlineLevel="4">
      <c r="A69" s="2">
        <v>3</v>
      </c>
      <c r="B69" s="3" t="s">
        <v>26</v>
      </c>
      <c r="C69" s="3" t="s">
        <v>4</v>
      </c>
      <c r="D69" s="3" t="s">
        <v>21</v>
      </c>
      <c r="E69" s="29"/>
      <c r="F69" s="29">
        <v>12</v>
      </c>
      <c r="G69" s="29">
        <v>20</v>
      </c>
      <c r="H69" s="29">
        <v>9</v>
      </c>
      <c r="I69" s="29">
        <v>23</v>
      </c>
      <c r="J69" s="29">
        <v>25</v>
      </c>
      <c r="K69" s="29">
        <v>51</v>
      </c>
      <c r="L69" s="29">
        <v>34</v>
      </c>
      <c r="M69" s="29">
        <v>75</v>
      </c>
      <c r="N69" s="29">
        <v>56</v>
      </c>
      <c r="O69" s="29">
        <v>43</v>
      </c>
      <c r="P69" s="42" t="s">
        <v>18</v>
      </c>
      <c r="Q69" s="49">
        <f t="shared" si="0"/>
        <v>348</v>
      </c>
      <c r="R69" s="15">
        <f t="shared" si="1"/>
        <v>348</v>
      </c>
      <c r="S69" s="15">
        <f t="shared" si="2"/>
        <v>0</v>
      </c>
      <c r="T69" s="15">
        <f t="shared" si="3"/>
        <v>0</v>
      </c>
      <c r="U69" s="15">
        <f t="shared" si="4"/>
        <v>0</v>
      </c>
      <c r="V69" s="15">
        <f t="shared" si="5"/>
        <v>348</v>
      </c>
      <c r="W69" s="4">
        <v>1</v>
      </c>
      <c r="X69" s="4">
        <v>16</v>
      </c>
      <c r="Y69" s="4">
        <v>20</v>
      </c>
      <c r="Z69" s="4">
        <v>3</v>
      </c>
      <c r="AA69" s="3" t="s">
        <v>17</v>
      </c>
    </row>
    <row r="70" spans="1:27" hidden="1" outlineLevel="4">
      <c r="A70" s="2">
        <v>3</v>
      </c>
      <c r="B70" s="3" t="s">
        <v>26</v>
      </c>
      <c r="C70" s="3" t="s">
        <v>4</v>
      </c>
      <c r="D70" s="3" t="s">
        <v>22</v>
      </c>
      <c r="E70" s="29"/>
      <c r="F70" s="29">
        <v>6</v>
      </c>
      <c r="G70" s="29">
        <v>37</v>
      </c>
      <c r="H70" s="29">
        <v>11</v>
      </c>
      <c r="I70" s="29">
        <v>11</v>
      </c>
      <c r="J70" s="29" t="s">
        <v>18</v>
      </c>
      <c r="K70" s="29" t="s">
        <v>18</v>
      </c>
      <c r="L70" s="29" t="s">
        <v>18</v>
      </c>
      <c r="M70" s="29" t="s">
        <v>18</v>
      </c>
      <c r="N70" s="29">
        <v>13</v>
      </c>
      <c r="O70" s="29">
        <v>29</v>
      </c>
      <c r="P70" s="42" t="s">
        <v>18</v>
      </c>
      <c r="Q70" s="49">
        <f t="shared" si="0"/>
        <v>107</v>
      </c>
      <c r="R70" s="15">
        <f t="shared" si="1"/>
        <v>107</v>
      </c>
      <c r="S70" s="15">
        <f t="shared" si="2"/>
        <v>0</v>
      </c>
      <c r="T70" s="15">
        <f t="shared" si="3"/>
        <v>0</v>
      </c>
      <c r="U70" s="15">
        <f t="shared" si="4"/>
        <v>0</v>
      </c>
      <c r="V70" s="15">
        <f t="shared" si="5"/>
        <v>107</v>
      </c>
      <c r="W70" s="4">
        <v>1</v>
      </c>
      <c r="X70" s="4">
        <v>16</v>
      </c>
      <c r="Y70" s="4">
        <v>21</v>
      </c>
      <c r="Z70" s="4">
        <v>3</v>
      </c>
      <c r="AA70" s="3" t="s">
        <v>17</v>
      </c>
    </row>
    <row r="71" spans="1:27" hidden="1" outlineLevel="4">
      <c r="A71" s="2">
        <v>3</v>
      </c>
      <c r="B71" s="3" t="s">
        <v>26</v>
      </c>
      <c r="C71" s="3" t="s">
        <v>4</v>
      </c>
      <c r="D71" t="s">
        <v>169</v>
      </c>
      <c r="E71" s="29"/>
      <c r="F71" s="29"/>
      <c r="G71" s="29"/>
      <c r="H71" s="29"/>
      <c r="I71" s="29">
        <v>1</v>
      </c>
      <c r="J71" s="29">
        <v>21</v>
      </c>
      <c r="K71" s="29">
        <v>19</v>
      </c>
      <c r="L71" s="29">
        <v>20</v>
      </c>
      <c r="M71" s="29">
        <v>4</v>
      </c>
      <c r="N71" s="29" t="s">
        <v>18</v>
      </c>
      <c r="O71" s="29" t="s">
        <v>18</v>
      </c>
      <c r="P71" s="42" t="s">
        <v>18</v>
      </c>
      <c r="Q71" s="49">
        <f t="shared" ref="Q71" si="90">SUM(E71:P71)</f>
        <v>65</v>
      </c>
      <c r="R71" s="15">
        <f t="shared" si="1"/>
        <v>65</v>
      </c>
      <c r="S71" s="15">
        <f t="shared" ref="S71" si="91">IF(C71="OTROS TEMAS GENERALITAT",Q71,0)</f>
        <v>0</v>
      </c>
      <c r="T71" s="15">
        <f t="shared" ref="T71" si="92">IF(C71="TEMAS MUNICIPALES",Q71,0)</f>
        <v>0</v>
      </c>
      <c r="U71" s="15">
        <f t="shared" ref="U71" si="93">IF(W71=3,Q71,0)</f>
        <v>65</v>
      </c>
      <c r="V71" s="15">
        <f t="shared" ref="V71" si="94">IF(W71&lt;&gt;3,Q71,0)</f>
        <v>0</v>
      </c>
      <c r="W71" s="4">
        <v>3</v>
      </c>
      <c r="X71" s="4">
        <v>16</v>
      </c>
      <c r="Y71" s="4">
        <v>94</v>
      </c>
      <c r="Z71" s="4">
        <v>3</v>
      </c>
      <c r="AA71" s="3" t="s">
        <v>17</v>
      </c>
    </row>
    <row r="72" spans="1:27" hidden="1" outlineLevel="4">
      <c r="A72" s="2">
        <v>3</v>
      </c>
      <c r="B72" s="3" t="s">
        <v>26</v>
      </c>
      <c r="C72" s="3" t="s">
        <v>4</v>
      </c>
      <c r="D72" s="3" t="s">
        <v>115</v>
      </c>
      <c r="E72" s="29">
        <v>1085</v>
      </c>
      <c r="F72" s="29">
        <v>967</v>
      </c>
      <c r="G72" s="29">
        <v>1216</v>
      </c>
      <c r="H72" s="29">
        <v>830</v>
      </c>
      <c r="I72" s="29">
        <v>1456</v>
      </c>
      <c r="J72" s="29">
        <v>1224</v>
      </c>
      <c r="K72" s="29">
        <v>1116</v>
      </c>
      <c r="L72" s="29">
        <v>736</v>
      </c>
      <c r="M72" s="29">
        <v>1124</v>
      </c>
      <c r="N72" s="29">
        <v>1184</v>
      </c>
      <c r="O72" s="29">
        <v>1134</v>
      </c>
      <c r="P72" s="42" t="s">
        <v>18</v>
      </c>
      <c r="Q72" s="49">
        <f t="shared" si="0"/>
        <v>12072</v>
      </c>
      <c r="R72" s="15">
        <f t="shared" si="1"/>
        <v>12072</v>
      </c>
      <c r="S72" s="15">
        <f t="shared" si="2"/>
        <v>0</v>
      </c>
      <c r="T72" s="15">
        <f t="shared" si="3"/>
        <v>0</v>
      </c>
      <c r="U72" s="15">
        <f t="shared" si="4"/>
        <v>12072</v>
      </c>
      <c r="V72" s="15">
        <f t="shared" si="5"/>
        <v>0</v>
      </c>
      <c r="W72" s="4">
        <v>3</v>
      </c>
      <c r="X72" s="4">
        <v>16</v>
      </c>
      <c r="Y72" s="4">
        <v>171</v>
      </c>
      <c r="Z72" s="4">
        <v>3</v>
      </c>
      <c r="AA72" s="3" t="s">
        <v>17</v>
      </c>
    </row>
    <row r="73" spans="1:27" hidden="1" outlineLevel="4">
      <c r="A73" s="2">
        <v>3</v>
      </c>
      <c r="B73" s="3" t="s">
        <v>26</v>
      </c>
      <c r="C73" s="3" t="s">
        <v>4</v>
      </c>
      <c r="D73" s="3" t="s">
        <v>110</v>
      </c>
      <c r="E73" s="29">
        <v>67</v>
      </c>
      <c r="F73" s="29">
        <v>43</v>
      </c>
      <c r="G73" s="29">
        <v>61</v>
      </c>
      <c r="H73" s="29">
        <v>18</v>
      </c>
      <c r="I73" s="29">
        <v>25</v>
      </c>
      <c r="J73" s="29" t="s">
        <v>18</v>
      </c>
      <c r="K73" s="29" t="s">
        <v>18</v>
      </c>
      <c r="L73" s="29" t="s">
        <v>18</v>
      </c>
      <c r="M73" s="29" t="s">
        <v>18</v>
      </c>
      <c r="N73" s="29">
        <v>42</v>
      </c>
      <c r="O73" s="29">
        <v>45</v>
      </c>
      <c r="P73" s="42" t="s">
        <v>18</v>
      </c>
      <c r="Q73" s="49">
        <f t="shared" si="0"/>
        <v>301</v>
      </c>
      <c r="R73" s="15">
        <f t="shared" si="1"/>
        <v>301</v>
      </c>
      <c r="S73" s="15">
        <f t="shared" si="2"/>
        <v>0</v>
      </c>
      <c r="T73" s="15">
        <f t="shared" si="3"/>
        <v>0</v>
      </c>
      <c r="U73" s="15">
        <f t="shared" si="4"/>
        <v>301</v>
      </c>
      <c r="V73" s="15">
        <f t="shared" si="5"/>
        <v>0</v>
      </c>
      <c r="W73" s="4">
        <v>3</v>
      </c>
      <c r="X73" s="4">
        <v>16</v>
      </c>
      <c r="Y73" s="4">
        <v>207</v>
      </c>
      <c r="Z73" s="4">
        <v>3</v>
      </c>
      <c r="AA73" s="3" t="s">
        <v>17</v>
      </c>
    </row>
    <row r="74" spans="1:27" hidden="1" outlineLevel="4">
      <c r="A74" s="2">
        <v>3</v>
      </c>
      <c r="B74" s="3" t="s">
        <v>26</v>
      </c>
      <c r="C74" s="3" t="s">
        <v>4</v>
      </c>
      <c r="D74" s="3" t="s">
        <v>107</v>
      </c>
      <c r="E74" s="29">
        <v>352</v>
      </c>
      <c r="F74" s="29">
        <v>388</v>
      </c>
      <c r="G74" s="29">
        <v>370</v>
      </c>
      <c r="H74" s="29">
        <v>248</v>
      </c>
      <c r="I74" s="29">
        <v>131</v>
      </c>
      <c r="J74" s="29">
        <v>53</v>
      </c>
      <c r="K74" s="29">
        <v>51</v>
      </c>
      <c r="L74" s="29">
        <v>19</v>
      </c>
      <c r="M74" s="29">
        <v>43</v>
      </c>
      <c r="N74" s="29">
        <v>71</v>
      </c>
      <c r="O74" s="29">
        <v>75</v>
      </c>
      <c r="P74" s="42" t="s">
        <v>18</v>
      </c>
      <c r="Q74" s="49">
        <f t="shared" si="0"/>
        <v>1801</v>
      </c>
      <c r="R74" s="15">
        <f t="shared" si="1"/>
        <v>1801</v>
      </c>
      <c r="S74" s="15">
        <f t="shared" si="2"/>
        <v>0</v>
      </c>
      <c r="T74" s="15">
        <f t="shared" si="3"/>
        <v>0</v>
      </c>
      <c r="U74" s="15">
        <f t="shared" si="4"/>
        <v>0</v>
      </c>
      <c r="V74" s="15">
        <f t="shared" si="5"/>
        <v>1801</v>
      </c>
      <c r="W74" s="4">
        <v>8</v>
      </c>
      <c r="X74" s="4">
        <v>16</v>
      </c>
      <c r="Y74" s="4">
        <v>217</v>
      </c>
      <c r="Z74" s="4">
        <v>3</v>
      </c>
      <c r="AA74" s="3" t="s">
        <v>17</v>
      </c>
    </row>
    <row r="75" spans="1:27" hidden="1" outlineLevel="4">
      <c r="A75" s="2">
        <v>3</v>
      </c>
      <c r="B75" s="3" t="s">
        <v>26</v>
      </c>
      <c r="C75" s="3" t="s">
        <v>4</v>
      </c>
      <c r="D75" s="3" t="s">
        <v>111</v>
      </c>
      <c r="E75" s="29">
        <v>8</v>
      </c>
      <c r="F75" s="29">
        <v>6</v>
      </c>
      <c r="G75" s="29">
        <v>8</v>
      </c>
      <c r="H75" s="29">
        <v>4</v>
      </c>
      <c r="I75" s="29">
        <v>4</v>
      </c>
      <c r="J75" s="29">
        <v>8</v>
      </c>
      <c r="K75" s="29">
        <v>2</v>
      </c>
      <c r="L75" s="29">
        <v>1</v>
      </c>
      <c r="M75" s="29" t="s">
        <v>18</v>
      </c>
      <c r="N75" s="29">
        <v>2</v>
      </c>
      <c r="O75" s="29">
        <v>4</v>
      </c>
      <c r="P75" s="42" t="s">
        <v>18</v>
      </c>
      <c r="Q75" s="49">
        <f t="shared" si="0"/>
        <v>47</v>
      </c>
      <c r="R75" s="15">
        <f t="shared" si="1"/>
        <v>47</v>
      </c>
      <c r="S75" s="15">
        <f t="shared" si="2"/>
        <v>0</v>
      </c>
      <c r="T75" s="15">
        <f t="shared" si="3"/>
        <v>0</v>
      </c>
      <c r="U75" s="15">
        <f t="shared" si="4"/>
        <v>47</v>
      </c>
      <c r="V75" s="15">
        <f t="shared" si="5"/>
        <v>0</v>
      </c>
      <c r="W75" s="4">
        <v>3</v>
      </c>
      <c r="X75" s="4">
        <v>16</v>
      </c>
      <c r="Y75" s="4">
        <v>224</v>
      </c>
      <c r="Z75" s="4">
        <v>3</v>
      </c>
      <c r="AA75" s="3" t="s">
        <v>17</v>
      </c>
    </row>
    <row r="76" spans="1:27" hidden="1" outlineLevel="3">
      <c r="A76" s="2"/>
      <c r="B76" s="3"/>
      <c r="C76" s="181" t="s">
        <v>144</v>
      </c>
      <c r="D76" s="182"/>
      <c r="E76" s="30">
        <f>SUBTOTAL(9,E66:E75)</f>
        <v>1512</v>
      </c>
      <c r="F76" s="30">
        <f t="shared" ref="F76:P76" si="95">SUBTOTAL(9,F66:F75)</f>
        <v>1893</v>
      </c>
      <c r="G76" s="30">
        <f t="shared" si="95"/>
        <v>2614</v>
      </c>
      <c r="H76" s="30">
        <f t="shared" si="95"/>
        <v>1625</v>
      </c>
      <c r="I76" s="30">
        <f t="shared" si="95"/>
        <v>2645</v>
      </c>
      <c r="J76" s="30">
        <f t="shared" si="95"/>
        <v>2347</v>
      </c>
      <c r="K76" s="30">
        <f t="shared" si="95"/>
        <v>2180</v>
      </c>
      <c r="L76" s="30">
        <f t="shared" si="95"/>
        <v>1465</v>
      </c>
      <c r="M76" s="30">
        <f t="shared" si="95"/>
        <v>2468</v>
      </c>
      <c r="N76" s="30">
        <f t="shared" si="95"/>
        <v>2585</v>
      </c>
      <c r="O76" s="30">
        <f t="shared" si="95"/>
        <v>2350</v>
      </c>
      <c r="P76" s="30">
        <f t="shared" si="95"/>
        <v>0</v>
      </c>
      <c r="Q76" s="50">
        <f>SUBTOTAL(9,Q66:Q75)</f>
        <v>23684</v>
      </c>
      <c r="R76" s="15">
        <f t="shared" ref="R76:V76" si="96">SUBTOTAL(9,R55:R75)</f>
        <v>24577</v>
      </c>
      <c r="S76" s="15">
        <f t="shared" si="96"/>
        <v>0</v>
      </c>
      <c r="T76" s="15">
        <f t="shared" si="96"/>
        <v>1994</v>
      </c>
      <c r="U76" s="15">
        <f t="shared" si="96"/>
        <v>13289</v>
      </c>
      <c r="V76" s="15">
        <f t="shared" si="96"/>
        <v>13282</v>
      </c>
      <c r="W76" s="4"/>
      <c r="X76" s="4"/>
      <c r="Y76" s="4"/>
      <c r="Z76" s="4"/>
      <c r="AA76" s="3"/>
    </row>
    <row r="77" spans="1:27" ht="15.6" outlineLevel="2" collapsed="1">
      <c r="A77" s="2"/>
      <c r="B77" s="195" t="s">
        <v>84</v>
      </c>
      <c r="C77" s="195"/>
      <c r="D77" s="195"/>
      <c r="E77" s="24">
        <f>SUBTOTAL(9,E66:E75)</f>
        <v>1512</v>
      </c>
      <c r="F77" s="24">
        <f t="shared" ref="F77:P77" si="97">SUBTOTAL(9,F66:F75)</f>
        <v>1893</v>
      </c>
      <c r="G77" s="24">
        <f t="shared" si="97"/>
        <v>2614</v>
      </c>
      <c r="H77" s="24">
        <f t="shared" si="97"/>
        <v>1625</v>
      </c>
      <c r="I77" s="24">
        <f t="shared" si="97"/>
        <v>2645</v>
      </c>
      <c r="J77" s="24">
        <f t="shared" si="97"/>
        <v>2347</v>
      </c>
      <c r="K77" s="24">
        <f t="shared" si="97"/>
        <v>2180</v>
      </c>
      <c r="L77" s="24">
        <f t="shared" si="97"/>
        <v>1465</v>
      </c>
      <c r="M77" s="24">
        <f t="shared" si="97"/>
        <v>2468</v>
      </c>
      <c r="N77" s="24">
        <f t="shared" si="97"/>
        <v>2585</v>
      </c>
      <c r="O77" s="24">
        <f t="shared" si="97"/>
        <v>2350</v>
      </c>
      <c r="P77" s="24">
        <f t="shared" si="97"/>
        <v>0</v>
      </c>
      <c r="Q77" s="52">
        <f>SUBTOTAL(9,Q66:Q75)</f>
        <v>23684</v>
      </c>
      <c r="R77" s="15">
        <f t="shared" ref="R77:V77" si="98">SUBTOTAL(9,R55:R75)</f>
        <v>24577</v>
      </c>
      <c r="S77" s="15">
        <f t="shared" si="98"/>
        <v>0</v>
      </c>
      <c r="T77" s="15">
        <f t="shared" si="98"/>
        <v>1994</v>
      </c>
      <c r="U77" s="15">
        <f t="shared" si="98"/>
        <v>13289</v>
      </c>
      <c r="V77" s="15">
        <f t="shared" si="98"/>
        <v>13282</v>
      </c>
      <c r="W77" s="4"/>
      <c r="X77" s="4"/>
      <c r="Y77" s="4"/>
      <c r="Z77" s="4"/>
      <c r="AA77" s="3"/>
    </row>
    <row r="78" spans="1:27" hidden="1" outlineLevel="4">
      <c r="A78" s="2">
        <v>3</v>
      </c>
      <c r="B78" s="3" t="s">
        <v>27</v>
      </c>
      <c r="C78" s="3" t="s">
        <v>4</v>
      </c>
      <c r="D78" s="3" t="s">
        <v>16</v>
      </c>
      <c r="E78" s="29"/>
      <c r="F78" s="29">
        <v>75</v>
      </c>
      <c r="G78" s="29">
        <v>323</v>
      </c>
      <c r="H78" s="29">
        <v>198</v>
      </c>
      <c r="I78" s="29">
        <v>159</v>
      </c>
      <c r="J78" s="29">
        <v>153</v>
      </c>
      <c r="K78" s="29">
        <v>125</v>
      </c>
      <c r="L78" s="29">
        <v>103</v>
      </c>
      <c r="M78" s="29">
        <v>239</v>
      </c>
      <c r="N78" s="29">
        <v>278</v>
      </c>
      <c r="O78" s="29">
        <v>263</v>
      </c>
      <c r="P78" s="42" t="s">
        <v>18</v>
      </c>
      <c r="Q78" s="49">
        <f t="shared" si="0"/>
        <v>1916</v>
      </c>
      <c r="R78" s="15">
        <f t="shared" si="1"/>
        <v>1916</v>
      </c>
      <c r="S78" s="15">
        <f t="shared" si="2"/>
        <v>0</v>
      </c>
      <c r="T78" s="15">
        <f t="shared" si="3"/>
        <v>0</v>
      </c>
      <c r="U78" s="15">
        <f t="shared" si="4"/>
        <v>0</v>
      </c>
      <c r="V78" s="15">
        <f t="shared" si="5"/>
        <v>1916</v>
      </c>
      <c r="W78" s="4">
        <v>1</v>
      </c>
      <c r="X78" s="4">
        <v>26</v>
      </c>
      <c r="Y78" s="4">
        <v>17</v>
      </c>
      <c r="Z78" s="4">
        <v>3</v>
      </c>
      <c r="AA78" s="3" t="s">
        <v>17</v>
      </c>
    </row>
    <row r="79" spans="1:27" hidden="1" outlineLevel="4">
      <c r="A79" s="2">
        <v>3</v>
      </c>
      <c r="B79" s="3" t="s">
        <v>27</v>
      </c>
      <c r="C79" s="3" t="s">
        <v>4</v>
      </c>
      <c r="D79" s="3" t="s">
        <v>19</v>
      </c>
      <c r="E79" s="29"/>
      <c r="F79" s="29">
        <v>37</v>
      </c>
      <c r="G79" s="29">
        <v>111</v>
      </c>
      <c r="H79" s="29">
        <v>106</v>
      </c>
      <c r="I79" s="29">
        <v>54</v>
      </c>
      <c r="J79" s="29">
        <v>36</v>
      </c>
      <c r="K79" s="29">
        <v>38</v>
      </c>
      <c r="L79" s="29">
        <v>42</v>
      </c>
      <c r="M79" s="29">
        <v>74</v>
      </c>
      <c r="N79" s="29">
        <v>80</v>
      </c>
      <c r="O79" s="29">
        <v>93</v>
      </c>
      <c r="P79" s="42" t="s">
        <v>18</v>
      </c>
      <c r="Q79" s="49">
        <f t="shared" si="0"/>
        <v>671</v>
      </c>
      <c r="R79" s="15">
        <f t="shared" si="1"/>
        <v>671</v>
      </c>
      <c r="S79" s="15">
        <f t="shared" si="2"/>
        <v>0</v>
      </c>
      <c r="T79" s="15">
        <f t="shared" si="3"/>
        <v>0</v>
      </c>
      <c r="U79" s="15">
        <f t="shared" si="4"/>
        <v>0</v>
      </c>
      <c r="V79" s="15">
        <f t="shared" si="5"/>
        <v>671</v>
      </c>
      <c r="W79" s="4">
        <v>1</v>
      </c>
      <c r="X79" s="4">
        <v>26</v>
      </c>
      <c r="Y79" s="4">
        <v>18</v>
      </c>
      <c r="Z79" s="4">
        <v>3</v>
      </c>
      <c r="AA79" s="3" t="s">
        <v>17</v>
      </c>
    </row>
    <row r="80" spans="1:27" hidden="1" outlineLevel="4">
      <c r="A80" s="2">
        <v>3</v>
      </c>
      <c r="B80" s="3" t="s">
        <v>27</v>
      </c>
      <c r="C80" s="3" t="s">
        <v>4</v>
      </c>
      <c r="D80" s="3" t="s">
        <v>21</v>
      </c>
      <c r="E80" s="29"/>
      <c r="F80" s="29">
        <v>23</v>
      </c>
      <c r="G80" s="29">
        <v>32</v>
      </c>
      <c r="H80" s="29">
        <v>20</v>
      </c>
      <c r="I80" s="29">
        <v>21</v>
      </c>
      <c r="J80" s="29">
        <v>23</v>
      </c>
      <c r="K80" s="29">
        <v>42</v>
      </c>
      <c r="L80" s="29">
        <v>53</v>
      </c>
      <c r="M80" s="29">
        <v>120</v>
      </c>
      <c r="N80" s="29">
        <v>113</v>
      </c>
      <c r="O80" s="29">
        <v>78</v>
      </c>
      <c r="P80" s="42" t="s">
        <v>18</v>
      </c>
      <c r="Q80" s="49">
        <f t="shared" si="0"/>
        <v>525</v>
      </c>
      <c r="R80" s="15">
        <f t="shared" si="1"/>
        <v>525</v>
      </c>
      <c r="S80" s="15">
        <f t="shared" si="2"/>
        <v>0</v>
      </c>
      <c r="T80" s="15">
        <f t="shared" si="3"/>
        <v>0</v>
      </c>
      <c r="U80" s="15">
        <f t="shared" si="4"/>
        <v>0</v>
      </c>
      <c r="V80" s="15">
        <f t="shared" si="5"/>
        <v>525</v>
      </c>
      <c r="W80" s="4">
        <v>1</v>
      </c>
      <c r="X80" s="4">
        <v>26</v>
      </c>
      <c r="Y80" s="4">
        <v>20</v>
      </c>
      <c r="Z80" s="4">
        <v>3</v>
      </c>
      <c r="AA80" s="3" t="s">
        <v>17</v>
      </c>
    </row>
    <row r="81" spans="1:27" hidden="1" outlineLevel="4">
      <c r="A81" s="2">
        <v>3</v>
      </c>
      <c r="B81" s="3" t="s">
        <v>27</v>
      </c>
      <c r="C81" s="3" t="s">
        <v>4</v>
      </c>
      <c r="D81" s="3" t="s">
        <v>109</v>
      </c>
      <c r="E81" s="29">
        <v>229</v>
      </c>
      <c r="F81" s="29">
        <v>310</v>
      </c>
      <c r="G81" s="29">
        <v>378</v>
      </c>
      <c r="H81" s="29">
        <v>242</v>
      </c>
      <c r="I81" s="29">
        <v>322</v>
      </c>
      <c r="J81" s="29">
        <v>180</v>
      </c>
      <c r="K81" s="29">
        <v>124</v>
      </c>
      <c r="L81" s="29">
        <v>147</v>
      </c>
      <c r="M81" s="29">
        <v>212</v>
      </c>
      <c r="N81" s="29">
        <v>346</v>
      </c>
      <c r="O81" s="29">
        <v>287</v>
      </c>
      <c r="P81" s="42" t="s">
        <v>18</v>
      </c>
      <c r="Q81" s="49">
        <f t="shared" si="0"/>
        <v>2777</v>
      </c>
      <c r="R81" s="15">
        <f t="shared" si="1"/>
        <v>2777</v>
      </c>
      <c r="S81" s="15">
        <f t="shared" si="2"/>
        <v>0</v>
      </c>
      <c r="T81" s="15">
        <f t="shared" si="3"/>
        <v>0</v>
      </c>
      <c r="U81" s="15">
        <f t="shared" si="4"/>
        <v>2777</v>
      </c>
      <c r="V81" s="15">
        <f t="shared" si="5"/>
        <v>0</v>
      </c>
      <c r="W81" s="4">
        <v>3</v>
      </c>
      <c r="X81" s="4">
        <v>26</v>
      </c>
      <c r="Y81" s="4">
        <v>162</v>
      </c>
      <c r="Z81" s="4">
        <v>3</v>
      </c>
      <c r="AA81" s="3" t="s">
        <v>17</v>
      </c>
    </row>
    <row r="82" spans="1:27" hidden="1" outlineLevel="4">
      <c r="A82" s="2">
        <v>3</v>
      </c>
      <c r="B82" s="3" t="s">
        <v>27</v>
      </c>
      <c r="C82" s="3" t="s">
        <v>4</v>
      </c>
      <c r="D82" s="3" t="s">
        <v>107</v>
      </c>
      <c r="E82" s="29">
        <v>265</v>
      </c>
      <c r="F82" s="29">
        <v>247</v>
      </c>
      <c r="G82" s="29">
        <v>175</v>
      </c>
      <c r="H82" s="29">
        <v>135</v>
      </c>
      <c r="I82" s="29">
        <v>112</v>
      </c>
      <c r="J82" s="29">
        <v>53</v>
      </c>
      <c r="K82" s="29">
        <v>51</v>
      </c>
      <c r="L82" s="29">
        <v>9</v>
      </c>
      <c r="M82" s="29">
        <v>26</v>
      </c>
      <c r="N82" s="29">
        <v>78</v>
      </c>
      <c r="O82" s="29">
        <v>47</v>
      </c>
      <c r="P82" s="42" t="s">
        <v>18</v>
      </c>
      <c r="Q82" s="49">
        <f t="shared" si="0"/>
        <v>1198</v>
      </c>
      <c r="R82" s="15">
        <f t="shared" si="1"/>
        <v>1198</v>
      </c>
      <c r="S82" s="15">
        <f t="shared" si="2"/>
        <v>0</v>
      </c>
      <c r="T82" s="15">
        <f t="shared" si="3"/>
        <v>0</v>
      </c>
      <c r="U82" s="15">
        <f t="shared" si="4"/>
        <v>0</v>
      </c>
      <c r="V82" s="15">
        <f t="shared" si="5"/>
        <v>1198</v>
      </c>
      <c r="W82" s="4">
        <v>8</v>
      </c>
      <c r="X82" s="4">
        <v>26</v>
      </c>
      <c r="Y82" s="4">
        <v>217</v>
      </c>
      <c r="Z82" s="4">
        <v>3</v>
      </c>
      <c r="AA82" s="3" t="s">
        <v>17</v>
      </c>
    </row>
    <row r="83" spans="1:27" hidden="1" outlineLevel="4">
      <c r="A83" s="2">
        <v>3</v>
      </c>
      <c r="B83" s="3" t="s">
        <v>27</v>
      </c>
      <c r="C83" s="3" t="s">
        <v>4</v>
      </c>
      <c r="D83" s="3" t="s">
        <v>111</v>
      </c>
      <c r="E83" s="29"/>
      <c r="F83" s="29"/>
      <c r="G83" s="29"/>
      <c r="H83" s="29"/>
      <c r="I83" s="29"/>
      <c r="J83" s="29">
        <v>1</v>
      </c>
      <c r="K83" s="29" t="s">
        <v>18</v>
      </c>
      <c r="L83" s="29" t="s">
        <v>18</v>
      </c>
      <c r="M83" s="29" t="s">
        <v>18</v>
      </c>
      <c r="N83" s="29" t="s">
        <v>18</v>
      </c>
      <c r="O83" s="29" t="s">
        <v>18</v>
      </c>
      <c r="P83" s="42"/>
      <c r="Q83" s="49">
        <f t="shared" si="0"/>
        <v>1</v>
      </c>
      <c r="R83" s="15">
        <f t="shared" si="1"/>
        <v>1</v>
      </c>
      <c r="S83" s="15">
        <f t="shared" ref="S83" si="99">IF(C83="OTROS TEMAS GENERALITAT",Q83,0)</f>
        <v>0</v>
      </c>
      <c r="T83" s="15">
        <f t="shared" ref="T83" si="100">IF(C83="TEMAS MUNICIPALES",Q83,0)</f>
        <v>0</v>
      </c>
      <c r="U83" s="15">
        <f t="shared" ref="U83" si="101">IF(W83=3,Q83,0)</f>
        <v>1</v>
      </c>
      <c r="V83" s="15">
        <f t="shared" ref="V83" si="102">IF(W83&lt;&gt;3,Q83,0)</f>
        <v>0</v>
      </c>
      <c r="W83" s="4">
        <v>3</v>
      </c>
      <c r="X83" s="4">
        <v>26</v>
      </c>
      <c r="Y83" s="4">
        <v>224</v>
      </c>
      <c r="Z83" s="4">
        <v>3</v>
      </c>
      <c r="AA83" s="3" t="s">
        <v>17</v>
      </c>
    </row>
    <row r="84" spans="1:27" hidden="1" outlineLevel="3">
      <c r="A84" s="2"/>
      <c r="B84" s="3"/>
      <c r="C84" s="181" t="s">
        <v>144</v>
      </c>
      <c r="D84" s="182"/>
      <c r="E84" s="30">
        <f t="shared" ref="E84:V84" si="103">SUBTOTAL(9,E78:E83)</f>
        <v>494</v>
      </c>
      <c r="F84" s="30">
        <f t="shared" si="103"/>
        <v>692</v>
      </c>
      <c r="G84" s="30">
        <f t="shared" si="103"/>
        <v>1019</v>
      </c>
      <c r="H84" s="30">
        <f t="shared" si="103"/>
        <v>701</v>
      </c>
      <c r="I84" s="30">
        <f t="shared" si="103"/>
        <v>668</v>
      </c>
      <c r="J84" s="30">
        <f t="shared" si="103"/>
        <v>446</v>
      </c>
      <c r="K84" s="30">
        <f t="shared" si="103"/>
        <v>380</v>
      </c>
      <c r="L84" s="30">
        <f t="shared" si="103"/>
        <v>354</v>
      </c>
      <c r="M84" s="30">
        <f t="shared" si="103"/>
        <v>671</v>
      </c>
      <c r="N84" s="30">
        <f t="shared" si="103"/>
        <v>895</v>
      </c>
      <c r="O84" s="30">
        <f t="shared" si="103"/>
        <v>768</v>
      </c>
      <c r="P84" s="43">
        <f t="shared" si="103"/>
        <v>0</v>
      </c>
      <c r="Q84" s="50">
        <f t="shared" si="103"/>
        <v>7088</v>
      </c>
      <c r="R84" s="15">
        <f t="shared" si="103"/>
        <v>7088</v>
      </c>
      <c r="S84" s="15">
        <f t="shared" si="103"/>
        <v>0</v>
      </c>
      <c r="T84" s="15">
        <f t="shared" si="103"/>
        <v>0</v>
      </c>
      <c r="U84" s="15">
        <f t="shared" si="103"/>
        <v>2778</v>
      </c>
      <c r="V84" s="15">
        <f t="shared" si="103"/>
        <v>4310</v>
      </c>
      <c r="W84" s="4"/>
      <c r="X84" s="4"/>
      <c r="Y84" s="4"/>
      <c r="Z84" s="4"/>
      <c r="AA84" s="3"/>
    </row>
    <row r="85" spans="1:27" hidden="1" outlineLevel="4">
      <c r="A85" s="2">
        <v>3</v>
      </c>
      <c r="B85" s="3" t="s">
        <v>27</v>
      </c>
      <c r="C85" s="3" t="s">
        <v>5</v>
      </c>
      <c r="D85" s="3" t="s">
        <v>28</v>
      </c>
      <c r="E85" s="29"/>
      <c r="F85" s="29">
        <v>22</v>
      </c>
      <c r="G85" s="29">
        <v>67</v>
      </c>
      <c r="H85" s="29">
        <v>20</v>
      </c>
      <c r="I85" s="29">
        <v>20</v>
      </c>
      <c r="J85" s="29">
        <v>45</v>
      </c>
      <c r="K85" s="29">
        <v>17</v>
      </c>
      <c r="L85" s="29">
        <v>9</v>
      </c>
      <c r="M85" s="29">
        <v>8</v>
      </c>
      <c r="N85" s="29">
        <v>19</v>
      </c>
      <c r="O85" s="29">
        <v>28</v>
      </c>
      <c r="P85" s="42" t="s">
        <v>18</v>
      </c>
      <c r="Q85" s="49">
        <f t="shared" si="0"/>
        <v>255</v>
      </c>
      <c r="R85" s="15">
        <f t="shared" si="1"/>
        <v>0</v>
      </c>
      <c r="S85" s="15">
        <f t="shared" si="2"/>
        <v>255</v>
      </c>
      <c r="T85" s="15">
        <f t="shared" si="3"/>
        <v>0</v>
      </c>
      <c r="U85" s="15">
        <f t="shared" si="4"/>
        <v>0</v>
      </c>
      <c r="V85" s="15">
        <f t="shared" si="5"/>
        <v>255</v>
      </c>
      <c r="W85" s="4">
        <v>1</v>
      </c>
      <c r="X85" s="4">
        <v>26</v>
      </c>
      <c r="Y85" s="4">
        <v>173</v>
      </c>
      <c r="Z85" s="4">
        <v>12</v>
      </c>
      <c r="AA85" s="3" t="s">
        <v>29</v>
      </c>
    </row>
    <row r="86" spans="1:27" hidden="1" outlineLevel="4">
      <c r="A86" s="2">
        <v>3</v>
      </c>
      <c r="B86" s="3" t="s">
        <v>27</v>
      </c>
      <c r="C86" s="3" t="s">
        <v>5</v>
      </c>
      <c r="D86" s="3" t="s">
        <v>30</v>
      </c>
      <c r="E86" s="29"/>
      <c r="F86" s="29">
        <v>24</v>
      </c>
      <c r="G86" s="29">
        <v>95</v>
      </c>
      <c r="H86" s="29">
        <v>36</v>
      </c>
      <c r="I86" s="29">
        <v>31</v>
      </c>
      <c r="J86" s="29">
        <v>24</v>
      </c>
      <c r="K86" s="29">
        <v>26</v>
      </c>
      <c r="L86" s="29">
        <v>6</v>
      </c>
      <c r="M86" s="29">
        <v>3</v>
      </c>
      <c r="N86" s="29">
        <v>7</v>
      </c>
      <c r="O86" s="29">
        <v>5</v>
      </c>
      <c r="P86" s="42" t="s">
        <v>18</v>
      </c>
      <c r="Q86" s="49">
        <f t="shared" si="0"/>
        <v>257</v>
      </c>
      <c r="R86" s="15">
        <f t="shared" si="1"/>
        <v>0</v>
      </c>
      <c r="S86" s="15">
        <f t="shared" si="2"/>
        <v>257</v>
      </c>
      <c r="T86" s="15">
        <f t="shared" si="3"/>
        <v>0</v>
      </c>
      <c r="U86" s="15">
        <f t="shared" si="4"/>
        <v>0</v>
      </c>
      <c r="V86" s="15">
        <f t="shared" si="5"/>
        <v>257</v>
      </c>
      <c r="W86" s="4">
        <v>1</v>
      </c>
      <c r="X86" s="4">
        <v>26</v>
      </c>
      <c r="Y86" s="4">
        <v>174</v>
      </c>
      <c r="Z86" s="4">
        <v>12</v>
      </c>
      <c r="AA86" s="3" t="s">
        <v>29</v>
      </c>
    </row>
    <row r="87" spans="1:27" hidden="1" outlineLevel="4">
      <c r="A87" s="2">
        <v>3</v>
      </c>
      <c r="B87" s="3" t="s">
        <v>27</v>
      </c>
      <c r="C87" s="3" t="s">
        <v>5</v>
      </c>
      <c r="D87" s="3" t="s">
        <v>31</v>
      </c>
      <c r="E87" s="29"/>
      <c r="F87" s="29">
        <v>18</v>
      </c>
      <c r="G87" s="29">
        <v>26</v>
      </c>
      <c r="H87" s="29">
        <v>16</v>
      </c>
      <c r="I87" s="29">
        <v>26</v>
      </c>
      <c r="J87" s="29">
        <v>23</v>
      </c>
      <c r="K87" s="29">
        <v>19</v>
      </c>
      <c r="L87" s="29">
        <v>26</v>
      </c>
      <c r="M87" s="29">
        <v>13</v>
      </c>
      <c r="N87" s="29">
        <v>25</v>
      </c>
      <c r="O87" s="29">
        <v>25</v>
      </c>
      <c r="P87" s="42" t="s">
        <v>18</v>
      </c>
      <c r="Q87" s="49">
        <f t="shared" si="0"/>
        <v>217</v>
      </c>
      <c r="R87" s="15">
        <f t="shared" si="1"/>
        <v>0</v>
      </c>
      <c r="S87" s="15">
        <f t="shared" si="2"/>
        <v>217</v>
      </c>
      <c r="T87" s="15">
        <f t="shared" si="3"/>
        <v>0</v>
      </c>
      <c r="U87" s="15">
        <f t="shared" si="4"/>
        <v>0</v>
      </c>
      <c r="V87" s="15">
        <f t="shared" si="5"/>
        <v>217</v>
      </c>
      <c r="W87" s="4">
        <v>1</v>
      </c>
      <c r="X87" s="4">
        <v>26</v>
      </c>
      <c r="Y87" s="4">
        <v>175</v>
      </c>
      <c r="Z87" s="4">
        <v>12</v>
      </c>
      <c r="AA87" s="3" t="s">
        <v>29</v>
      </c>
    </row>
    <row r="88" spans="1:27" hidden="1" outlineLevel="4">
      <c r="A88" s="2">
        <v>3</v>
      </c>
      <c r="B88" s="3" t="s">
        <v>27</v>
      </c>
      <c r="C88" s="3" t="s">
        <v>5</v>
      </c>
      <c r="D88" s="3" t="s">
        <v>116</v>
      </c>
      <c r="E88" s="29">
        <v>12</v>
      </c>
      <c r="F88" s="29">
        <v>20</v>
      </c>
      <c r="G88" s="29">
        <v>41</v>
      </c>
      <c r="H88" s="29">
        <v>34</v>
      </c>
      <c r="I88" s="29">
        <v>36</v>
      </c>
      <c r="J88" s="29">
        <v>20</v>
      </c>
      <c r="K88" s="29" t="s">
        <v>18</v>
      </c>
      <c r="L88" s="29" t="s">
        <v>18</v>
      </c>
      <c r="M88" s="29">
        <v>3</v>
      </c>
      <c r="N88" s="29">
        <v>15</v>
      </c>
      <c r="O88" s="29">
        <v>16</v>
      </c>
      <c r="P88" s="42" t="s">
        <v>18</v>
      </c>
      <c r="Q88" s="49">
        <f t="shared" si="0"/>
        <v>197</v>
      </c>
      <c r="R88" s="15">
        <f t="shared" si="1"/>
        <v>0</v>
      </c>
      <c r="S88" s="15">
        <f t="shared" si="2"/>
        <v>197</v>
      </c>
      <c r="T88" s="15">
        <f t="shared" si="3"/>
        <v>0</v>
      </c>
      <c r="U88" s="15">
        <f t="shared" si="4"/>
        <v>197</v>
      </c>
      <c r="V88" s="15">
        <f t="shared" si="5"/>
        <v>0</v>
      </c>
      <c r="W88" s="4">
        <v>3</v>
      </c>
      <c r="X88" s="4">
        <v>26</v>
      </c>
      <c r="Y88" s="4">
        <v>176</v>
      </c>
      <c r="Z88" s="4">
        <v>12</v>
      </c>
      <c r="AA88" s="3" t="s">
        <v>29</v>
      </c>
    </row>
    <row r="89" spans="1:27" hidden="1" outlineLevel="4">
      <c r="A89" s="2">
        <v>3</v>
      </c>
      <c r="B89" s="3" t="s">
        <v>27</v>
      </c>
      <c r="C89" s="3" t="s">
        <v>5</v>
      </c>
      <c r="D89" s="3" t="s">
        <v>117</v>
      </c>
      <c r="E89" s="29">
        <v>22</v>
      </c>
      <c r="F89" s="29">
        <v>95</v>
      </c>
      <c r="G89" s="29">
        <v>106</v>
      </c>
      <c r="H89" s="29">
        <v>130</v>
      </c>
      <c r="I89" s="29">
        <v>15</v>
      </c>
      <c r="J89" s="29">
        <v>27</v>
      </c>
      <c r="K89" s="29" t="s">
        <v>18</v>
      </c>
      <c r="L89" s="29" t="s">
        <v>18</v>
      </c>
      <c r="M89" s="29" t="s">
        <v>18</v>
      </c>
      <c r="N89" s="29">
        <v>8</v>
      </c>
      <c r="O89" s="29">
        <v>3</v>
      </c>
      <c r="P89" s="42" t="s">
        <v>18</v>
      </c>
      <c r="Q89" s="49">
        <f t="shared" si="0"/>
        <v>406</v>
      </c>
      <c r="R89" s="15">
        <f t="shared" si="1"/>
        <v>0</v>
      </c>
      <c r="S89" s="15">
        <f t="shared" si="2"/>
        <v>406</v>
      </c>
      <c r="T89" s="15">
        <f t="shared" si="3"/>
        <v>0</v>
      </c>
      <c r="U89" s="15">
        <f t="shared" si="4"/>
        <v>406</v>
      </c>
      <c r="V89" s="15">
        <f t="shared" si="5"/>
        <v>0</v>
      </c>
      <c r="W89" s="4">
        <v>3</v>
      </c>
      <c r="X89" s="4">
        <v>26</v>
      </c>
      <c r="Y89" s="4">
        <v>177</v>
      </c>
      <c r="Z89" s="4">
        <v>12</v>
      </c>
      <c r="AA89" s="3" t="s">
        <v>29</v>
      </c>
    </row>
    <row r="90" spans="1:27" hidden="1" outlineLevel="4">
      <c r="A90" s="2">
        <v>3</v>
      </c>
      <c r="B90" s="3" t="s">
        <v>27</v>
      </c>
      <c r="C90" s="3" t="s">
        <v>5</v>
      </c>
      <c r="D90" s="3" t="s">
        <v>118</v>
      </c>
      <c r="E90" s="29">
        <v>55</v>
      </c>
      <c r="F90" s="29">
        <v>36</v>
      </c>
      <c r="G90" s="29">
        <v>16</v>
      </c>
      <c r="H90" s="29">
        <v>14</v>
      </c>
      <c r="I90" s="29">
        <v>5</v>
      </c>
      <c r="J90" s="29">
        <v>3</v>
      </c>
      <c r="K90" s="29" t="s">
        <v>18</v>
      </c>
      <c r="L90" s="29" t="s">
        <v>18</v>
      </c>
      <c r="M90" s="29" t="s">
        <v>18</v>
      </c>
      <c r="N90" s="29">
        <v>2</v>
      </c>
      <c r="O90" s="29">
        <v>3</v>
      </c>
      <c r="P90" s="42" t="s">
        <v>18</v>
      </c>
      <c r="Q90" s="49">
        <f t="shared" si="0"/>
        <v>134</v>
      </c>
      <c r="R90" s="15">
        <f t="shared" si="1"/>
        <v>0</v>
      </c>
      <c r="S90" s="15">
        <f t="shared" si="2"/>
        <v>134</v>
      </c>
      <c r="T90" s="15">
        <f t="shared" si="3"/>
        <v>0</v>
      </c>
      <c r="U90" s="15">
        <f t="shared" si="4"/>
        <v>134</v>
      </c>
      <c r="V90" s="15">
        <f t="shared" si="5"/>
        <v>0</v>
      </c>
      <c r="W90" s="4">
        <v>3</v>
      </c>
      <c r="X90" s="4">
        <v>26</v>
      </c>
      <c r="Y90" s="4">
        <v>178</v>
      </c>
      <c r="Z90" s="4">
        <v>12</v>
      </c>
      <c r="AA90" s="3" t="s">
        <v>29</v>
      </c>
    </row>
    <row r="91" spans="1:27" hidden="1" outlineLevel="4">
      <c r="A91" s="2">
        <v>3</v>
      </c>
      <c r="B91" s="3" t="s">
        <v>27</v>
      </c>
      <c r="C91" s="3" t="s">
        <v>5</v>
      </c>
      <c r="D91" s="3" t="s">
        <v>32</v>
      </c>
      <c r="E91" s="29"/>
      <c r="F91" s="29">
        <v>2</v>
      </c>
      <c r="G91" s="29">
        <v>14</v>
      </c>
      <c r="H91" s="29">
        <v>23</v>
      </c>
      <c r="I91" s="29">
        <v>49</v>
      </c>
      <c r="J91" s="29">
        <v>82</v>
      </c>
      <c r="K91" s="29">
        <v>44</v>
      </c>
      <c r="L91" s="29">
        <v>66</v>
      </c>
      <c r="M91" s="29">
        <v>36</v>
      </c>
      <c r="N91" s="29">
        <v>48</v>
      </c>
      <c r="O91" s="29">
        <v>19</v>
      </c>
      <c r="P91" s="42" t="s">
        <v>18</v>
      </c>
      <c r="Q91" s="49">
        <f t="shared" si="0"/>
        <v>383</v>
      </c>
      <c r="R91" s="15">
        <f t="shared" si="1"/>
        <v>0</v>
      </c>
      <c r="S91" s="15">
        <f t="shared" si="2"/>
        <v>383</v>
      </c>
      <c r="T91" s="15">
        <f t="shared" si="3"/>
        <v>0</v>
      </c>
      <c r="U91" s="15">
        <f t="shared" si="4"/>
        <v>0</v>
      </c>
      <c r="V91" s="15">
        <f t="shared" si="5"/>
        <v>383</v>
      </c>
      <c r="W91" s="4">
        <v>1</v>
      </c>
      <c r="X91" s="4">
        <v>26</v>
      </c>
      <c r="Y91" s="4">
        <v>199</v>
      </c>
      <c r="Z91" s="4">
        <v>12</v>
      </c>
      <c r="AA91" s="3" t="s">
        <v>29</v>
      </c>
    </row>
    <row r="92" spans="1:27" hidden="1" outlineLevel="4">
      <c r="A92" s="2">
        <v>3</v>
      </c>
      <c r="B92" s="3" t="s">
        <v>27</v>
      </c>
      <c r="C92" s="3" t="s">
        <v>5</v>
      </c>
      <c r="D92" s="3" t="s">
        <v>119</v>
      </c>
      <c r="E92" s="29">
        <v>2</v>
      </c>
      <c r="F92" s="29">
        <v>1</v>
      </c>
      <c r="G92" s="29">
        <v>26</v>
      </c>
      <c r="H92" s="29">
        <v>13</v>
      </c>
      <c r="I92" s="29">
        <v>8</v>
      </c>
      <c r="J92" s="29">
        <v>11</v>
      </c>
      <c r="K92" s="29" t="s">
        <v>18</v>
      </c>
      <c r="L92" s="29" t="s">
        <v>18</v>
      </c>
      <c r="M92" s="29">
        <v>1</v>
      </c>
      <c r="N92" s="29">
        <v>9</v>
      </c>
      <c r="O92" s="29">
        <v>8</v>
      </c>
      <c r="P92" s="42" t="s">
        <v>18</v>
      </c>
      <c r="Q92" s="49">
        <f t="shared" si="0"/>
        <v>79</v>
      </c>
      <c r="R92" s="15">
        <f t="shared" si="1"/>
        <v>0</v>
      </c>
      <c r="S92" s="15">
        <f t="shared" si="2"/>
        <v>79</v>
      </c>
      <c r="T92" s="15">
        <f t="shared" si="3"/>
        <v>0</v>
      </c>
      <c r="U92" s="15">
        <f t="shared" si="4"/>
        <v>79</v>
      </c>
      <c r="V92" s="15">
        <f t="shared" si="5"/>
        <v>0</v>
      </c>
      <c r="W92" s="4">
        <v>3</v>
      </c>
      <c r="X92" s="4">
        <v>26</v>
      </c>
      <c r="Y92" s="4">
        <v>200</v>
      </c>
      <c r="Z92" s="4">
        <v>12</v>
      </c>
      <c r="AA92" s="3" t="s">
        <v>29</v>
      </c>
    </row>
    <row r="93" spans="1:27" hidden="1" outlineLevel="3">
      <c r="A93" s="2"/>
      <c r="B93" s="3"/>
      <c r="C93" s="107" t="s">
        <v>145</v>
      </c>
      <c r="D93" s="108"/>
      <c r="E93" s="31">
        <f t="shared" ref="E93:V93" si="104">SUBTOTAL(9,E85:E92)</f>
        <v>91</v>
      </c>
      <c r="F93" s="31">
        <f t="shared" si="104"/>
        <v>218</v>
      </c>
      <c r="G93" s="31">
        <f t="shared" si="104"/>
        <v>391</v>
      </c>
      <c r="H93" s="31">
        <f t="shared" si="104"/>
        <v>286</v>
      </c>
      <c r="I93" s="31">
        <f t="shared" si="104"/>
        <v>190</v>
      </c>
      <c r="J93" s="31">
        <f t="shared" si="104"/>
        <v>235</v>
      </c>
      <c r="K93" s="31">
        <f t="shared" si="104"/>
        <v>106</v>
      </c>
      <c r="L93" s="31">
        <f t="shared" si="104"/>
        <v>107</v>
      </c>
      <c r="M93" s="31">
        <f t="shared" si="104"/>
        <v>64</v>
      </c>
      <c r="N93" s="31">
        <f t="shared" si="104"/>
        <v>133</v>
      </c>
      <c r="O93" s="31">
        <f t="shared" si="104"/>
        <v>107</v>
      </c>
      <c r="P93" s="44">
        <f t="shared" si="104"/>
        <v>0</v>
      </c>
      <c r="Q93" s="51">
        <f t="shared" si="104"/>
        <v>1928</v>
      </c>
      <c r="R93" s="15">
        <f t="shared" si="104"/>
        <v>0</v>
      </c>
      <c r="S93" s="15">
        <f t="shared" si="104"/>
        <v>1928</v>
      </c>
      <c r="T93" s="15">
        <f t="shared" si="104"/>
        <v>0</v>
      </c>
      <c r="U93" s="15">
        <f t="shared" si="104"/>
        <v>816</v>
      </c>
      <c r="V93" s="15">
        <f t="shared" si="104"/>
        <v>1112</v>
      </c>
      <c r="W93" s="4"/>
      <c r="X93" s="4"/>
      <c r="Y93" s="4"/>
      <c r="Z93" s="4"/>
      <c r="AA93" s="3"/>
    </row>
    <row r="94" spans="1:27" hidden="1" outlineLevel="4">
      <c r="A94" s="2">
        <v>3</v>
      </c>
      <c r="B94" s="3" t="s">
        <v>27</v>
      </c>
      <c r="C94" s="3" t="s">
        <v>6</v>
      </c>
      <c r="D94" s="3" t="s">
        <v>33</v>
      </c>
      <c r="E94" s="29"/>
      <c r="F94" s="29">
        <v>10</v>
      </c>
      <c r="G94" s="29">
        <v>33</v>
      </c>
      <c r="H94" s="29">
        <v>7</v>
      </c>
      <c r="I94" s="29">
        <v>111</v>
      </c>
      <c r="J94" s="29">
        <v>120</v>
      </c>
      <c r="K94" s="29">
        <v>132</v>
      </c>
      <c r="L94" s="29">
        <v>95</v>
      </c>
      <c r="M94" s="29">
        <v>177</v>
      </c>
      <c r="N94" s="29">
        <v>107</v>
      </c>
      <c r="O94" s="29">
        <v>141</v>
      </c>
      <c r="P94" s="42" t="s">
        <v>18</v>
      </c>
      <c r="Q94" s="49">
        <f t="shared" si="0"/>
        <v>933</v>
      </c>
      <c r="R94" s="15">
        <f t="shared" si="1"/>
        <v>0</v>
      </c>
      <c r="S94" s="15">
        <f t="shared" si="2"/>
        <v>0</v>
      </c>
      <c r="T94" s="15">
        <f t="shared" si="3"/>
        <v>933</v>
      </c>
      <c r="U94" s="15">
        <f t="shared" si="4"/>
        <v>0</v>
      </c>
      <c r="V94" s="15">
        <f t="shared" si="5"/>
        <v>933</v>
      </c>
      <c r="W94" s="4">
        <v>1</v>
      </c>
      <c r="X94" s="4">
        <v>26</v>
      </c>
      <c r="Y94" s="4">
        <v>86</v>
      </c>
      <c r="Z94" s="4">
        <v>5</v>
      </c>
      <c r="AA94" s="3" t="s">
        <v>6</v>
      </c>
    </row>
    <row r="95" spans="1:27" hidden="1" outlineLevel="4">
      <c r="A95" s="2">
        <v>3</v>
      </c>
      <c r="B95" s="3" t="s">
        <v>27</v>
      </c>
      <c r="C95" s="3" t="s">
        <v>6</v>
      </c>
      <c r="D95" s="3" t="s">
        <v>34</v>
      </c>
      <c r="E95" s="29"/>
      <c r="F95" s="29">
        <v>223</v>
      </c>
      <c r="G95" s="29">
        <v>887</v>
      </c>
      <c r="H95" s="29">
        <v>747</v>
      </c>
      <c r="I95" s="29">
        <v>975</v>
      </c>
      <c r="J95" s="29">
        <v>956</v>
      </c>
      <c r="K95" s="29">
        <v>782</v>
      </c>
      <c r="L95" s="29">
        <v>619</v>
      </c>
      <c r="M95" s="29">
        <v>1037</v>
      </c>
      <c r="N95" s="29">
        <v>943</v>
      </c>
      <c r="O95" s="29">
        <v>960</v>
      </c>
      <c r="P95" s="42" t="s">
        <v>18</v>
      </c>
      <c r="Q95" s="49">
        <f t="shared" si="0"/>
        <v>8129</v>
      </c>
      <c r="R95" s="15">
        <f t="shared" si="1"/>
        <v>0</v>
      </c>
      <c r="S95" s="15">
        <f t="shared" si="2"/>
        <v>0</v>
      </c>
      <c r="T95" s="15">
        <f t="shared" si="3"/>
        <v>8129</v>
      </c>
      <c r="U95" s="15">
        <f t="shared" si="4"/>
        <v>0</v>
      </c>
      <c r="V95" s="15">
        <f t="shared" si="5"/>
        <v>8129</v>
      </c>
      <c r="W95" s="4">
        <v>1</v>
      </c>
      <c r="X95" s="4">
        <v>26</v>
      </c>
      <c r="Y95" s="4">
        <v>103</v>
      </c>
      <c r="Z95" s="4">
        <v>5</v>
      </c>
      <c r="AA95" s="3" t="s">
        <v>6</v>
      </c>
    </row>
    <row r="96" spans="1:27" hidden="1" outlineLevel="4">
      <c r="A96" s="2">
        <v>3</v>
      </c>
      <c r="B96" s="3" t="s">
        <v>27</v>
      </c>
      <c r="C96" s="3" t="s">
        <v>6</v>
      </c>
      <c r="D96" s="3" t="s">
        <v>114</v>
      </c>
      <c r="E96" s="29">
        <v>124</v>
      </c>
      <c r="F96" s="29">
        <v>195</v>
      </c>
      <c r="G96" s="29">
        <v>243</v>
      </c>
      <c r="H96" s="29">
        <v>83</v>
      </c>
      <c r="I96" s="29">
        <v>201</v>
      </c>
      <c r="J96" s="29">
        <v>157</v>
      </c>
      <c r="K96" s="29">
        <v>150</v>
      </c>
      <c r="L96" s="29">
        <v>123</v>
      </c>
      <c r="M96" s="29">
        <v>168</v>
      </c>
      <c r="N96" s="29">
        <v>212</v>
      </c>
      <c r="O96" s="29">
        <v>151</v>
      </c>
      <c r="P96" s="42" t="s">
        <v>18</v>
      </c>
      <c r="Q96" s="49">
        <f t="shared" si="0"/>
        <v>1807</v>
      </c>
      <c r="R96" s="15">
        <f t="shared" si="1"/>
        <v>0</v>
      </c>
      <c r="S96" s="15">
        <f t="shared" si="2"/>
        <v>0</v>
      </c>
      <c r="T96" s="15">
        <f t="shared" si="3"/>
        <v>1807</v>
      </c>
      <c r="U96" s="15">
        <f t="shared" si="4"/>
        <v>1807</v>
      </c>
      <c r="V96" s="15">
        <f t="shared" si="5"/>
        <v>0</v>
      </c>
      <c r="W96" s="4">
        <v>3</v>
      </c>
      <c r="X96" s="4">
        <v>26</v>
      </c>
      <c r="Y96" s="4">
        <v>169</v>
      </c>
      <c r="Z96" s="4">
        <v>5</v>
      </c>
      <c r="AA96" s="3" t="s">
        <v>6</v>
      </c>
    </row>
    <row r="97" spans="1:27" hidden="1" outlineLevel="4">
      <c r="A97" s="2">
        <v>3</v>
      </c>
      <c r="B97" s="3" t="s">
        <v>27</v>
      </c>
      <c r="C97" s="3" t="s">
        <v>6</v>
      </c>
      <c r="D97" s="3" t="s">
        <v>35</v>
      </c>
      <c r="E97" s="29"/>
      <c r="F97" s="29">
        <v>2</v>
      </c>
      <c r="G97" s="29">
        <v>49</v>
      </c>
      <c r="H97" s="29">
        <v>44</v>
      </c>
      <c r="I97" s="29">
        <v>146</v>
      </c>
      <c r="J97" s="29">
        <v>145</v>
      </c>
      <c r="K97" s="29">
        <v>247</v>
      </c>
      <c r="L97" s="29">
        <v>200</v>
      </c>
      <c r="M97" s="29">
        <v>205</v>
      </c>
      <c r="N97" s="29">
        <v>145</v>
      </c>
      <c r="O97" s="29">
        <v>203</v>
      </c>
      <c r="P97" s="42" t="s">
        <v>18</v>
      </c>
      <c r="Q97" s="49">
        <f t="shared" si="0"/>
        <v>1386</v>
      </c>
      <c r="R97" s="15">
        <f t="shared" si="1"/>
        <v>0</v>
      </c>
      <c r="S97" s="15">
        <f t="shared" si="2"/>
        <v>0</v>
      </c>
      <c r="T97" s="15">
        <f t="shared" si="3"/>
        <v>1386</v>
      </c>
      <c r="U97" s="15">
        <f t="shared" si="4"/>
        <v>0</v>
      </c>
      <c r="V97" s="15">
        <f t="shared" si="5"/>
        <v>1386</v>
      </c>
      <c r="W97" s="4">
        <v>1</v>
      </c>
      <c r="X97" s="4">
        <v>26</v>
      </c>
      <c r="Y97" s="4">
        <v>172</v>
      </c>
      <c r="Z97" s="4">
        <v>5</v>
      </c>
      <c r="AA97" s="3" t="s">
        <v>6</v>
      </c>
    </row>
    <row r="98" spans="1:27" hidden="1" outlineLevel="3">
      <c r="A98" s="2"/>
      <c r="B98" s="3"/>
      <c r="C98" s="112" t="s">
        <v>146</v>
      </c>
      <c r="D98" s="113"/>
      <c r="E98" s="33">
        <f t="shared" ref="E98:V98" si="105">SUBTOTAL(9,E94:E97)</f>
        <v>124</v>
      </c>
      <c r="F98" s="33">
        <f t="shared" si="105"/>
        <v>430</v>
      </c>
      <c r="G98" s="33">
        <f t="shared" si="105"/>
        <v>1212</v>
      </c>
      <c r="H98" s="33">
        <f t="shared" si="105"/>
        <v>881</v>
      </c>
      <c r="I98" s="33">
        <f t="shared" si="105"/>
        <v>1433</v>
      </c>
      <c r="J98" s="33">
        <f t="shared" si="105"/>
        <v>1378</v>
      </c>
      <c r="K98" s="33">
        <f t="shared" si="105"/>
        <v>1311</v>
      </c>
      <c r="L98" s="33">
        <f t="shared" si="105"/>
        <v>1037</v>
      </c>
      <c r="M98" s="33">
        <f t="shared" si="105"/>
        <v>1587</v>
      </c>
      <c r="N98" s="33">
        <f t="shared" si="105"/>
        <v>1407</v>
      </c>
      <c r="O98" s="33">
        <f t="shared" si="105"/>
        <v>1455</v>
      </c>
      <c r="P98" s="33">
        <f t="shared" si="105"/>
        <v>0</v>
      </c>
      <c r="Q98" s="54">
        <f t="shared" si="105"/>
        <v>12255</v>
      </c>
      <c r="R98" s="15">
        <f t="shared" si="105"/>
        <v>0</v>
      </c>
      <c r="S98" s="15">
        <f t="shared" si="105"/>
        <v>0</v>
      </c>
      <c r="T98" s="15">
        <f t="shared" si="105"/>
        <v>12255</v>
      </c>
      <c r="U98" s="15">
        <f t="shared" si="105"/>
        <v>1807</v>
      </c>
      <c r="V98" s="15">
        <f t="shared" si="105"/>
        <v>10448</v>
      </c>
      <c r="W98" s="4"/>
      <c r="X98" s="4"/>
      <c r="Y98" s="4"/>
      <c r="Z98" s="4"/>
      <c r="AA98" s="3"/>
    </row>
    <row r="99" spans="1:27" ht="15.6" outlineLevel="2" collapsed="1">
      <c r="A99" s="2"/>
      <c r="B99" s="195" t="s">
        <v>85</v>
      </c>
      <c r="C99" s="195"/>
      <c r="D99" s="195"/>
      <c r="E99" s="24">
        <f t="shared" ref="E99:V99" si="106">SUBTOTAL(9,E78:E97)</f>
        <v>709</v>
      </c>
      <c r="F99" s="24">
        <f t="shared" si="106"/>
        <v>1340</v>
      </c>
      <c r="G99" s="24">
        <f t="shared" si="106"/>
        <v>2622</v>
      </c>
      <c r="H99" s="24">
        <f t="shared" si="106"/>
        <v>1868</v>
      </c>
      <c r="I99" s="24">
        <f t="shared" si="106"/>
        <v>2291</v>
      </c>
      <c r="J99" s="24">
        <f t="shared" si="106"/>
        <v>2059</v>
      </c>
      <c r="K99" s="24">
        <f t="shared" si="106"/>
        <v>1797</v>
      </c>
      <c r="L99" s="24">
        <f t="shared" si="106"/>
        <v>1498</v>
      </c>
      <c r="M99" s="24">
        <f t="shared" si="106"/>
        <v>2322</v>
      </c>
      <c r="N99" s="24">
        <f t="shared" si="106"/>
        <v>2435</v>
      </c>
      <c r="O99" s="24">
        <f t="shared" si="106"/>
        <v>2330</v>
      </c>
      <c r="P99" s="45">
        <f t="shared" si="106"/>
        <v>0</v>
      </c>
      <c r="Q99" s="52">
        <f t="shared" si="106"/>
        <v>21271</v>
      </c>
      <c r="R99" s="15">
        <f t="shared" si="106"/>
        <v>7088</v>
      </c>
      <c r="S99" s="15">
        <f t="shared" si="106"/>
        <v>1928</v>
      </c>
      <c r="T99" s="15">
        <f t="shared" si="106"/>
        <v>12255</v>
      </c>
      <c r="U99" s="15">
        <f t="shared" si="106"/>
        <v>5401</v>
      </c>
      <c r="V99" s="15">
        <f t="shared" si="106"/>
        <v>15870</v>
      </c>
      <c r="W99" s="4"/>
      <c r="X99" s="4"/>
      <c r="Y99" s="4"/>
      <c r="Z99" s="4"/>
      <c r="AA99" s="3"/>
    </row>
    <row r="100" spans="1:27" hidden="1" outlineLevel="4">
      <c r="A100" s="2">
        <v>3</v>
      </c>
      <c r="B100" s="3" t="s">
        <v>36</v>
      </c>
      <c r="C100" s="3" t="s">
        <v>4</v>
      </c>
      <c r="D100" s="3" t="s">
        <v>16</v>
      </c>
      <c r="E100" s="29">
        <v>100</v>
      </c>
      <c r="F100" s="29">
        <v>96</v>
      </c>
      <c r="G100" s="29">
        <v>140</v>
      </c>
      <c r="H100" s="29">
        <v>97</v>
      </c>
      <c r="I100" s="29">
        <v>129</v>
      </c>
      <c r="J100" s="29">
        <v>132</v>
      </c>
      <c r="K100" s="29">
        <v>63</v>
      </c>
      <c r="L100" s="29">
        <v>109</v>
      </c>
      <c r="M100" s="29">
        <v>82</v>
      </c>
      <c r="N100" s="29">
        <v>104</v>
      </c>
      <c r="O100" s="29">
        <v>80</v>
      </c>
      <c r="P100" s="42" t="s">
        <v>18</v>
      </c>
      <c r="Q100" s="49">
        <f t="shared" si="0"/>
        <v>1132</v>
      </c>
      <c r="R100" s="15">
        <f t="shared" si="1"/>
        <v>1132</v>
      </c>
      <c r="S100" s="15">
        <f t="shared" si="2"/>
        <v>0</v>
      </c>
      <c r="T100" s="15">
        <f t="shared" si="3"/>
        <v>0</v>
      </c>
      <c r="U100" s="15">
        <f t="shared" si="4"/>
        <v>0</v>
      </c>
      <c r="V100" s="15">
        <f t="shared" si="5"/>
        <v>1132</v>
      </c>
      <c r="W100" s="4">
        <v>1</v>
      </c>
      <c r="X100" s="4">
        <v>18</v>
      </c>
      <c r="Y100" s="4">
        <v>17</v>
      </c>
      <c r="Z100" s="4">
        <v>3</v>
      </c>
      <c r="AA100" s="3" t="s">
        <v>17</v>
      </c>
    </row>
    <row r="101" spans="1:27" hidden="1" outlineLevel="4">
      <c r="A101" s="2">
        <v>3</v>
      </c>
      <c r="B101" s="3" t="s">
        <v>36</v>
      </c>
      <c r="C101" s="3" t="s">
        <v>4</v>
      </c>
      <c r="D101" s="3" t="s">
        <v>19</v>
      </c>
      <c r="E101" s="29">
        <v>374</v>
      </c>
      <c r="F101" s="29">
        <v>471</v>
      </c>
      <c r="G101" s="29">
        <v>519</v>
      </c>
      <c r="H101" s="29">
        <v>409</v>
      </c>
      <c r="I101" s="29">
        <v>590</v>
      </c>
      <c r="J101" s="29">
        <v>633</v>
      </c>
      <c r="K101" s="29">
        <v>386</v>
      </c>
      <c r="L101" s="29">
        <v>337</v>
      </c>
      <c r="M101" s="29">
        <v>655</v>
      </c>
      <c r="N101" s="29">
        <v>619</v>
      </c>
      <c r="O101" s="29">
        <v>807</v>
      </c>
      <c r="P101" s="42" t="s">
        <v>18</v>
      </c>
      <c r="Q101" s="49">
        <f t="shared" si="0"/>
        <v>5800</v>
      </c>
      <c r="R101" s="15">
        <f t="shared" si="1"/>
        <v>5800</v>
      </c>
      <c r="S101" s="15">
        <f t="shared" si="2"/>
        <v>0</v>
      </c>
      <c r="T101" s="15">
        <f t="shared" si="3"/>
        <v>0</v>
      </c>
      <c r="U101" s="15">
        <f t="shared" si="4"/>
        <v>0</v>
      </c>
      <c r="V101" s="15">
        <f t="shared" si="5"/>
        <v>5800</v>
      </c>
      <c r="W101" s="4">
        <v>1</v>
      </c>
      <c r="X101" s="4">
        <v>18</v>
      </c>
      <c r="Y101" s="4">
        <v>18</v>
      </c>
      <c r="Z101" s="4">
        <v>3</v>
      </c>
      <c r="AA101" s="3" t="s">
        <v>17</v>
      </c>
    </row>
    <row r="102" spans="1:27" hidden="1" outlineLevel="4">
      <c r="A102" s="2">
        <v>3</v>
      </c>
      <c r="B102" s="3" t="s">
        <v>36</v>
      </c>
      <c r="C102" s="3" t="s">
        <v>4</v>
      </c>
      <c r="D102" s="3" t="s">
        <v>21</v>
      </c>
      <c r="E102" s="29">
        <v>134</v>
      </c>
      <c r="F102" s="29">
        <v>134</v>
      </c>
      <c r="G102" s="29">
        <v>179</v>
      </c>
      <c r="H102" s="29">
        <v>106</v>
      </c>
      <c r="I102" s="29">
        <v>140</v>
      </c>
      <c r="J102" s="29">
        <v>124</v>
      </c>
      <c r="K102" s="29">
        <v>97</v>
      </c>
      <c r="L102" s="29">
        <v>251</v>
      </c>
      <c r="M102" s="29">
        <v>120</v>
      </c>
      <c r="N102" s="29">
        <v>135</v>
      </c>
      <c r="O102" s="29">
        <v>191</v>
      </c>
      <c r="P102" s="42" t="s">
        <v>18</v>
      </c>
      <c r="Q102" s="49">
        <f t="shared" si="0"/>
        <v>1611</v>
      </c>
      <c r="R102" s="15">
        <f t="shared" si="1"/>
        <v>1611</v>
      </c>
      <c r="S102" s="15">
        <f t="shared" si="2"/>
        <v>0</v>
      </c>
      <c r="T102" s="15">
        <f t="shared" si="3"/>
        <v>0</v>
      </c>
      <c r="U102" s="15">
        <f t="shared" si="4"/>
        <v>0</v>
      </c>
      <c r="V102" s="15">
        <f t="shared" si="5"/>
        <v>1611</v>
      </c>
      <c r="W102" s="4">
        <v>1</v>
      </c>
      <c r="X102" s="4">
        <v>18</v>
      </c>
      <c r="Y102" s="4">
        <v>20</v>
      </c>
      <c r="Z102" s="4">
        <v>3</v>
      </c>
      <c r="AA102" s="3" t="s">
        <v>17</v>
      </c>
    </row>
    <row r="103" spans="1:27" hidden="1" outlineLevel="4">
      <c r="A103" s="2">
        <v>3</v>
      </c>
      <c r="B103" s="3" t="s">
        <v>36</v>
      </c>
      <c r="C103" s="3" t="s">
        <v>4</v>
      </c>
      <c r="D103" s="3" t="s">
        <v>107</v>
      </c>
      <c r="E103" s="29">
        <v>48</v>
      </c>
      <c r="F103" s="29">
        <v>68</v>
      </c>
      <c r="G103" s="29">
        <v>63</v>
      </c>
      <c r="H103" s="29">
        <v>39</v>
      </c>
      <c r="I103" s="29">
        <v>87</v>
      </c>
      <c r="J103" s="29">
        <v>70</v>
      </c>
      <c r="K103" s="29">
        <v>73</v>
      </c>
      <c r="L103" s="29">
        <v>234</v>
      </c>
      <c r="M103" s="29">
        <v>154</v>
      </c>
      <c r="N103" s="29">
        <v>56</v>
      </c>
      <c r="O103" s="29">
        <v>79</v>
      </c>
      <c r="P103" s="42" t="s">
        <v>18</v>
      </c>
      <c r="Q103" s="49">
        <f t="shared" si="0"/>
        <v>971</v>
      </c>
      <c r="R103" s="15">
        <f t="shared" si="1"/>
        <v>971</v>
      </c>
      <c r="S103" s="15">
        <f t="shared" si="2"/>
        <v>0</v>
      </c>
      <c r="T103" s="15">
        <f t="shared" si="3"/>
        <v>0</v>
      </c>
      <c r="U103" s="15">
        <f t="shared" si="4"/>
        <v>0</v>
      </c>
      <c r="V103" s="15">
        <f t="shared" si="5"/>
        <v>971</v>
      </c>
      <c r="W103" s="4">
        <v>8</v>
      </c>
      <c r="X103" s="4">
        <v>18</v>
      </c>
      <c r="Y103" s="4">
        <v>217</v>
      </c>
      <c r="Z103" s="4">
        <v>3</v>
      </c>
      <c r="AA103" s="3" t="s">
        <v>17</v>
      </c>
    </row>
    <row r="104" spans="1:27" hidden="1" outlineLevel="3">
      <c r="A104" s="2"/>
      <c r="B104" s="3"/>
      <c r="C104" s="181" t="s">
        <v>144</v>
      </c>
      <c r="D104" s="182"/>
      <c r="E104" s="30">
        <f t="shared" ref="E104:V104" si="107">SUBTOTAL(9,E100:E103)</f>
        <v>656</v>
      </c>
      <c r="F104" s="30">
        <f t="shared" si="107"/>
        <v>769</v>
      </c>
      <c r="G104" s="30">
        <f t="shared" si="107"/>
        <v>901</v>
      </c>
      <c r="H104" s="30">
        <f t="shared" si="107"/>
        <v>651</v>
      </c>
      <c r="I104" s="30">
        <f t="shared" si="107"/>
        <v>946</v>
      </c>
      <c r="J104" s="30">
        <f t="shared" si="107"/>
        <v>959</v>
      </c>
      <c r="K104" s="30">
        <f t="shared" si="107"/>
        <v>619</v>
      </c>
      <c r="L104" s="30">
        <f t="shared" si="107"/>
        <v>931</v>
      </c>
      <c r="M104" s="30">
        <f t="shared" si="107"/>
        <v>1011</v>
      </c>
      <c r="N104" s="30">
        <f t="shared" si="107"/>
        <v>914</v>
      </c>
      <c r="O104" s="30">
        <f t="shared" si="107"/>
        <v>1157</v>
      </c>
      <c r="P104" s="43">
        <f t="shared" si="107"/>
        <v>0</v>
      </c>
      <c r="Q104" s="50">
        <f t="shared" si="107"/>
        <v>9514</v>
      </c>
      <c r="R104" s="15">
        <f t="shared" si="107"/>
        <v>9514</v>
      </c>
      <c r="S104" s="15">
        <f t="shared" si="107"/>
        <v>0</v>
      </c>
      <c r="T104" s="15">
        <f t="shared" si="107"/>
        <v>0</v>
      </c>
      <c r="U104" s="15">
        <f t="shared" si="107"/>
        <v>0</v>
      </c>
      <c r="V104" s="15">
        <f t="shared" si="107"/>
        <v>9514</v>
      </c>
      <c r="W104" s="4"/>
      <c r="X104" s="4"/>
      <c r="Y104" s="4"/>
      <c r="Z104" s="4"/>
      <c r="AA104" s="3"/>
    </row>
    <row r="105" spans="1:27" hidden="1" outlineLevel="4">
      <c r="A105" s="2">
        <v>3</v>
      </c>
      <c r="B105" s="3" t="s">
        <v>36</v>
      </c>
      <c r="C105" s="3" t="s">
        <v>6</v>
      </c>
      <c r="D105" s="3" t="s">
        <v>37</v>
      </c>
      <c r="E105" s="29">
        <v>849</v>
      </c>
      <c r="F105" s="29">
        <v>1084</v>
      </c>
      <c r="G105" s="29">
        <v>1412</v>
      </c>
      <c r="H105" s="29">
        <v>990</v>
      </c>
      <c r="I105" s="29">
        <v>1462</v>
      </c>
      <c r="J105" s="29">
        <v>1504</v>
      </c>
      <c r="K105" s="29">
        <v>1100</v>
      </c>
      <c r="L105" s="29">
        <v>844</v>
      </c>
      <c r="M105" s="29">
        <v>1150</v>
      </c>
      <c r="N105" s="29">
        <v>1160</v>
      </c>
      <c r="O105" s="29">
        <v>1608</v>
      </c>
      <c r="P105" s="42" t="s">
        <v>18</v>
      </c>
      <c r="Q105" s="49">
        <f t="shared" si="0"/>
        <v>13163</v>
      </c>
      <c r="R105" s="15">
        <f t="shared" si="1"/>
        <v>0</v>
      </c>
      <c r="S105" s="15">
        <f t="shared" si="2"/>
        <v>0</v>
      </c>
      <c r="T105" s="15">
        <f t="shared" si="3"/>
        <v>13163</v>
      </c>
      <c r="U105" s="15">
        <f t="shared" si="4"/>
        <v>0</v>
      </c>
      <c r="V105" s="15">
        <f t="shared" si="5"/>
        <v>13163</v>
      </c>
      <c r="W105" s="4">
        <v>1</v>
      </c>
      <c r="X105" s="4">
        <v>18</v>
      </c>
      <c r="Y105" s="4">
        <v>87</v>
      </c>
      <c r="Z105" s="4">
        <v>5</v>
      </c>
      <c r="AA105" s="3" t="s">
        <v>6</v>
      </c>
    </row>
    <row r="106" spans="1:27" hidden="1" outlineLevel="3">
      <c r="A106" s="22"/>
      <c r="B106" s="10"/>
      <c r="C106" s="112" t="s">
        <v>146</v>
      </c>
      <c r="D106" s="113"/>
      <c r="E106" s="33">
        <f t="shared" ref="E106:V106" si="108">SUBTOTAL(9,E105:E105)</f>
        <v>849</v>
      </c>
      <c r="F106" s="33">
        <f t="shared" si="108"/>
        <v>1084</v>
      </c>
      <c r="G106" s="33">
        <f t="shared" si="108"/>
        <v>1412</v>
      </c>
      <c r="H106" s="33">
        <f t="shared" si="108"/>
        <v>990</v>
      </c>
      <c r="I106" s="33">
        <f t="shared" si="108"/>
        <v>1462</v>
      </c>
      <c r="J106" s="33">
        <f t="shared" si="108"/>
        <v>1504</v>
      </c>
      <c r="K106" s="33">
        <f t="shared" si="108"/>
        <v>1100</v>
      </c>
      <c r="L106" s="33">
        <f t="shared" si="108"/>
        <v>844</v>
      </c>
      <c r="M106" s="33">
        <f t="shared" si="108"/>
        <v>1150</v>
      </c>
      <c r="N106" s="33">
        <f t="shared" si="108"/>
        <v>1160</v>
      </c>
      <c r="O106" s="33">
        <f t="shared" si="108"/>
        <v>1608</v>
      </c>
      <c r="P106" s="33">
        <f t="shared" si="108"/>
        <v>0</v>
      </c>
      <c r="Q106" s="54">
        <f t="shared" si="108"/>
        <v>13163</v>
      </c>
      <c r="R106" s="15">
        <f t="shared" si="108"/>
        <v>0</v>
      </c>
      <c r="S106" s="15">
        <f t="shared" si="108"/>
        <v>0</v>
      </c>
      <c r="T106" s="15">
        <f t="shared" si="108"/>
        <v>13163</v>
      </c>
      <c r="U106" s="15">
        <f t="shared" si="108"/>
        <v>0</v>
      </c>
      <c r="V106" s="15">
        <f t="shared" si="108"/>
        <v>13163</v>
      </c>
      <c r="W106" s="4"/>
      <c r="X106" s="4"/>
      <c r="Y106" s="4"/>
      <c r="Z106" s="4"/>
      <c r="AA106" s="3"/>
    </row>
    <row r="107" spans="1:27" ht="15.6" outlineLevel="2" collapsed="1">
      <c r="A107" s="22"/>
      <c r="B107" s="195" t="s">
        <v>86</v>
      </c>
      <c r="C107" s="195"/>
      <c r="D107" s="195"/>
      <c r="E107" s="24">
        <f t="shared" ref="E107:V107" si="109">SUBTOTAL(9,E100:E105)</f>
        <v>1505</v>
      </c>
      <c r="F107" s="24">
        <f t="shared" si="109"/>
        <v>1853</v>
      </c>
      <c r="G107" s="24">
        <f t="shared" si="109"/>
        <v>2313</v>
      </c>
      <c r="H107" s="24">
        <f t="shared" si="109"/>
        <v>1641</v>
      </c>
      <c r="I107" s="24">
        <f t="shared" si="109"/>
        <v>2408</v>
      </c>
      <c r="J107" s="24">
        <f t="shared" si="109"/>
        <v>2463</v>
      </c>
      <c r="K107" s="24">
        <f t="shared" si="109"/>
        <v>1719</v>
      </c>
      <c r="L107" s="24">
        <f t="shared" si="109"/>
        <v>1775</v>
      </c>
      <c r="M107" s="24">
        <f t="shared" si="109"/>
        <v>2161</v>
      </c>
      <c r="N107" s="24">
        <f t="shared" si="109"/>
        <v>2074</v>
      </c>
      <c r="O107" s="24">
        <f t="shared" si="109"/>
        <v>2765</v>
      </c>
      <c r="P107" s="45">
        <f t="shared" si="109"/>
        <v>0</v>
      </c>
      <c r="Q107" s="52">
        <f t="shared" si="109"/>
        <v>22677</v>
      </c>
      <c r="R107" s="15">
        <f t="shared" si="109"/>
        <v>9514</v>
      </c>
      <c r="S107" s="15">
        <f t="shared" si="109"/>
        <v>0</v>
      </c>
      <c r="T107" s="15">
        <f t="shared" si="109"/>
        <v>13163</v>
      </c>
      <c r="U107" s="15">
        <f t="shared" si="109"/>
        <v>0</v>
      </c>
      <c r="V107" s="15">
        <f t="shared" si="109"/>
        <v>22677</v>
      </c>
      <c r="W107" s="4"/>
      <c r="X107" s="4"/>
      <c r="Y107" s="4"/>
      <c r="Z107" s="4"/>
      <c r="AA107" s="3"/>
    </row>
    <row r="108" spans="1:27" ht="17.399999999999999" outlineLevel="1">
      <c r="A108" s="23" t="s">
        <v>104</v>
      </c>
      <c r="B108" s="88"/>
      <c r="C108" s="88"/>
      <c r="D108" s="88"/>
      <c r="E108" s="25">
        <f t="shared" ref="E108:V108" si="110">SUBTOTAL(9,E5:E105)</f>
        <v>6367</v>
      </c>
      <c r="F108" s="25">
        <f t="shared" si="110"/>
        <v>8146</v>
      </c>
      <c r="G108" s="25">
        <f t="shared" si="110"/>
        <v>11544</v>
      </c>
      <c r="H108" s="25">
        <f t="shared" si="110"/>
        <v>8319</v>
      </c>
      <c r="I108" s="25">
        <f t="shared" si="110"/>
        <v>11378</v>
      </c>
      <c r="J108" s="25">
        <f t="shared" si="110"/>
        <v>10901</v>
      </c>
      <c r="K108" s="25">
        <f t="shared" si="110"/>
        <v>11430</v>
      </c>
      <c r="L108" s="25">
        <f t="shared" si="110"/>
        <v>9782</v>
      </c>
      <c r="M108" s="25">
        <f t="shared" si="110"/>
        <v>13331</v>
      </c>
      <c r="N108" s="25">
        <f t="shared" si="110"/>
        <v>13749</v>
      </c>
      <c r="O108" s="25">
        <f t="shared" si="110"/>
        <v>14915</v>
      </c>
      <c r="P108" s="47">
        <f t="shared" si="110"/>
        <v>0</v>
      </c>
      <c r="Q108" s="55">
        <f t="shared" si="110"/>
        <v>119862</v>
      </c>
      <c r="R108" s="15">
        <f t="shared" si="110"/>
        <v>76677</v>
      </c>
      <c r="S108" s="15">
        <f t="shared" si="110"/>
        <v>9017</v>
      </c>
      <c r="T108" s="15">
        <f t="shared" si="110"/>
        <v>34168</v>
      </c>
      <c r="U108" s="15">
        <f t="shared" si="110"/>
        <v>40936</v>
      </c>
      <c r="V108" s="15">
        <f t="shared" si="110"/>
        <v>78926</v>
      </c>
      <c r="W108" s="4"/>
      <c r="X108" s="4"/>
      <c r="Y108" s="4"/>
      <c r="Z108" s="4"/>
      <c r="AA108" s="3"/>
    </row>
    <row r="109" spans="1:27" hidden="1" outlineLevel="4">
      <c r="A109" s="22">
        <v>12</v>
      </c>
      <c r="B109" s="10" t="s">
        <v>38</v>
      </c>
      <c r="C109" s="10" t="s">
        <v>4</v>
      </c>
      <c r="D109" s="10" t="s">
        <v>16</v>
      </c>
      <c r="E109" s="32"/>
      <c r="F109" s="32">
        <v>119</v>
      </c>
      <c r="G109" s="32">
        <v>240</v>
      </c>
      <c r="H109" s="32">
        <v>10</v>
      </c>
      <c r="I109" s="32">
        <v>191</v>
      </c>
      <c r="J109" s="32">
        <v>154</v>
      </c>
      <c r="K109" s="32">
        <v>145</v>
      </c>
      <c r="L109" s="32">
        <v>102</v>
      </c>
      <c r="M109" s="32" t="s">
        <v>18</v>
      </c>
      <c r="N109" s="32" t="s">
        <v>18</v>
      </c>
      <c r="O109" s="32" t="s">
        <v>18</v>
      </c>
      <c r="P109" s="46" t="s">
        <v>18</v>
      </c>
      <c r="Q109" s="53">
        <f t="shared" si="0"/>
        <v>961</v>
      </c>
      <c r="R109" s="15">
        <f t="shared" si="1"/>
        <v>961</v>
      </c>
      <c r="S109" s="15">
        <f t="shared" si="2"/>
        <v>0</v>
      </c>
      <c r="T109" s="15">
        <f t="shared" si="3"/>
        <v>0</v>
      </c>
      <c r="U109" s="15">
        <f t="shared" si="4"/>
        <v>0</v>
      </c>
      <c r="V109" s="15">
        <f t="shared" si="5"/>
        <v>961</v>
      </c>
      <c r="W109" s="4">
        <v>1</v>
      </c>
      <c r="X109" s="4">
        <v>9</v>
      </c>
      <c r="Y109" s="4">
        <v>17</v>
      </c>
      <c r="Z109" s="4">
        <v>3</v>
      </c>
      <c r="AA109" s="3" t="s">
        <v>17</v>
      </c>
    </row>
    <row r="110" spans="1:27" hidden="1" outlineLevel="4">
      <c r="A110" s="2">
        <v>12</v>
      </c>
      <c r="B110" s="3" t="s">
        <v>38</v>
      </c>
      <c r="C110" s="3" t="s">
        <v>4</v>
      </c>
      <c r="D110" s="3" t="s">
        <v>19</v>
      </c>
      <c r="E110" s="29"/>
      <c r="F110" s="29">
        <v>68</v>
      </c>
      <c r="G110" s="29">
        <v>132</v>
      </c>
      <c r="H110" s="29">
        <v>13</v>
      </c>
      <c r="I110" s="29">
        <v>173</v>
      </c>
      <c r="J110" s="29">
        <v>197</v>
      </c>
      <c r="K110" s="29">
        <v>213</v>
      </c>
      <c r="L110" s="29">
        <v>92</v>
      </c>
      <c r="M110" s="29" t="s">
        <v>18</v>
      </c>
      <c r="N110" s="29" t="s">
        <v>18</v>
      </c>
      <c r="O110" s="29" t="s">
        <v>18</v>
      </c>
      <c r="P110" s="42" t="s">
        <v>18</v>
      </c>
      <c r="Q110" s="49">
        <f t="shared" si="0"/>
        <v>888</v>
      </c>
      <c r="R110" s="15">
        <f t="shared" si="1"/>
        <v>888</v>
      </c>
      <c r="S110" s="15">
        <f t="shared" si="2"/>
        <v>0</v>
      </c>
      <c r="T110" s="15">
        <f t="shared" si="3"/>
        <v>0</v>
      </c>
      <c r="U110" s="15">
        <f t="shared" si="4"/>
        <v>0</v>
      </c>
      <c r="V110" s="15">
        <f t="shared" si="5"/>
        <v>888</v>
      </c>
      <c r="W110" s="4">
        <v>1</v>
      </c>
      <c r="X110" s="4">
        <v>9</v>
      </c>
      <c r="Y110" s="4">
        <v>18</v>
      </c>
      <c r="Z110" s="4">
        <v>3</v>
      </c>
      <c r="AA110" s="3" t="s">
        <v>17</v>
      </c>
    </row>
    <row r="111" spans="1:27" hidden="1" outlineLevel="4">
      <c r="A111" s="2">
        <v>12</v>
      </c>
      <c r="B111" s="3" t="s">
        <v>38</v>
      </c>
      <c r="C111" s="3" t="s">
        <v>4</v>
      </c>
      <c r="D111" s="3" t="s">
        <v>20</v>
      </c>
      <c r="E111" s="29"/>
      <c r="F111" s="29">
        <v>292</v>
      </c>
      <c r="G111" s="29">
        <v>892</v>
      </c>
      <c r="H111" s="29">
        <v>37</v>
      </c>
      <c r="I111" s="29">
        <v>329</v>
      </c>
      <c r="J111" s="29">
        <v>390</v>
      </c>
      <c r="K111" s="29">
        <v>433</v>
      </c>
      <c r="L111" s="29">
        <v>138</v>
      </c>
      <c r="M111" s="29" t="s">
        <v>18</v>
      </c>
      <c r="N111" s="29" t="s">
        <v>18</v>
      </c>
      <c r="O111" s="29" t="s">
        <v>18</v>
      </c>
      <c r="P111" s="42" t="s">
        <v>18</v>
      </c>
      <c r="Q111" s="49">
        <f t="shared" si="0"/>
        <v>2511</v>
      </c>
      <c r="R111" s="15">
        <f t="shared" si="1"/>
        <v>2511</v>
      </c>
      <c r="S111" s="15">
        <f t="shared" si="2"/>
        <v>0</v>
      </c>
      <c r="T111" s="15">
        <f t="shared" si="3"/>
        <v>0</v>
      </c>
      <c r="U111" s="15">
        <f t="shared" si="4"/>
        <v>0</v>
      </c>
      <c r="V111" s="15">
        <f t="shared" si="5"/>
        <v>2511</v>
      </c>
      <c r="W111" s="4">
        <v>1</v>
      </c>
      <c r="X111" s="4">
        <v>9</v>
      </c>
      <c r="Y111" s="4">
        <v>19</v>
      </c>
      <c r="Z111" s="4">
        <v>3</v>
      </c>
      <c r="AA111" s="3" t="s">
        <v>17</v>
      </c>
    </row>
    <row r="112" spans="1:27" hidden="1" outlineLevel="4">
      <c r="A112" s="2">
        <v>12</v>
      </c>
      <c r="B112" s="3" t="s">
        <v>38</v>
      </c>
      <c r="C112" s="3" t="s">
        <v>4</v>
      </c>
      <c r="D112" s="3" t="s">
        <v>21</v>
      </c>
      <c r="E112" s="29"/>
      <c r="F112" s="29">
        <v>23</v>
      </c>
      <c r="G112" s="29">
        <v>32</v>
      </c>
      <c r="H112" s="29">
        <v>3</v>
      </c>
      <c r="I112" s="29">
        <v>60</v>
      </c>
      <c r="J112" s="29">
        <v>80</v>
      </c>
      <c r="K112" s="29">
        <v>63</v>
      </c>
      <c r="L112" s="29">
        <v>31</v>
      </c>
      <c r="M112" s="29" t="s">
        <v>18</v>
      </c>
      <c r="N112" s="29" t="s">
        <v>18</v>
      </c>
      <c r="O112" s="29" t="s">
        <v>18</v>
      </c>
      <c r="P112" s="42" t="s">
        <v>18</v>
      </c>
      <c r="Q112" s="49">
        <f t="shared" si="0"/>
        <v>292</v>
      </c>
      <c r="R112" s="15">
        <f t="shared" si="1"/>
        <v>292</v>
      </c>
      <c r="S112" s="15">
        <f t="shared" si="2"/>
        <v>0</v>
      </c>
      <c r="T112" s="15">
        <f t="shared" si="3"/>
        <v>0</v>
      </c>
      <c r="U112" s="15">
        <f t="shared" si="4"/>
        <v>0</v>
      </c>
      <c r="V112" s="15">
        <f t="shared" si="5"/>
        <v>292</v>
      </c>
      <c r="W112" s="4">
        <v>1</v>
      </c>
      <c r="X112" s="4">
        <v>9</v>
      </c>
      <c r="Y112" s="4">
        <v>20</v>
      </c>
      <c r="Z112" s="4">
        <v>3</v>
      </c>
      <c r="AA112" s="3" t="s">
        <v>17</v>
      </c>
    </row>
    <row r="113" spans="1:27" hidden="1" outlineLevel="4">
      <c r="A113" s="2">
        <v>12</v>
      </c>
      <c r="B113" s="3" t="s">
        <v>38</v>
      </c>
      <c r="C113" s="3" t="s">
        <v>4</v>
      </c>
      <c r="D113" s="3" t="s">
        <v>108</v>
      </c>
      <c r="E113" s="29">
        <v>428</v>
      </c>
      <c r="F113" s="29">
        <v>293</v>
      </c>
      <c r="G113" s="29">
        <v>162</v>
      </c>
      <c r="H113" s="29">
        <v>241</v>
      </c>
      <c r="I113" s="29">
        <v>195</v>
      </c>
      <c r="J113" s="29">
        <v>155</v>
      </c>
      <c r="K113" s="29">
        <v>144</v>
      </c>
      <c r="L113" s="29">
        <v>49</v>
      </c>
      <c r="M113" s="29" t="s">
        <v>18</v>
      </c>
      <c r="N113" s="29" t="s">
        <v>18</v>
      </c>
      <c r="O113" s="29" t="s">
        <v>18</v>
      </c>
      <c r="P113" s="42" t="s">
        <v>18</v>
      </c>
      <c r="Q113" s="49">
        <f t="shared" si="0"/>
        <v>1667</v>
      </c>
      <c r="R113" s="15">
        <f t="shared" si="1"/>
        <v>1667</v>
      </c>
      <c r="S113" s="15">
        <f t="shared" si="2"/>
        <v>0</v>
      </c>
      <c r="T113" s="15">
        <f t="shared" si="3"/>
        <v>0</v>
      </c>
      <c r="U113" s="15">
        <f t="shared" si="4"/>
        <v>1667</v>
      </c>
      <c r="V113" s="15">
        <f t="shared" si="5"/>
        <v>0</v>
      </c>
      <c r="W113" s="4">
        <v>3</v>
      </c>
      <c r="X113" s="4">
        <v>9</v>
      </c>
      <c r="Y113" s="4">
        <v>58</v>
      </c>
      <c r="Z113" s="4">
        <v>3</v>
      </c>
      <c r="AA113" s="3" t="s">
        <v>17</v>
      </c>
    </row>
    <row r="114" spans="1:27" hidden="1" outlineLevel="4">
      <c r="A114" s="2">
        <v>12</v>
      </c>
      <c r="B114" s="3" t="s">
        <v>38</v>
      </c>
      <c r="C114" s="3" t="s">
        <v>4</v>
      </c>
      <c r="D114" t="s">
        <v>169</v>
      </c>
      <c r="E114" s="29"/>
      <c r="F114" s="29"/>
      <c r="G114" s="29"/>
      <c r="H114" s="29"/>
      <c r="I114" s="29"/>
      <c r="J114" s="29">
        <v>1</v>
      </c>
      <c r="K114" s="29">
        <v>4</v>
      </c>
      <c r="L114" s="29">
        <v>2</v>
      </c>
      <c r="M114" s="29"/>
      <c r="N114" s="29"/>
      <c r="O114" s="29"/>
      <c r="P114" s="42"/>
      <c r="Q114" s="49">
        <f t="shared" si="0"/>
        <v>7</v>
      </c>
      <c r="R114" s="15">
        <f t="shared" ref="R114" si="111">IF(C114="ATENCIÓN CIUDADANÍA",Q114,0)</f>
        <v>7</v>
      </c>
      <c r="S114" s="15">
        <f t="shared" ref="S114" si="112">IF(C114="OTROS TEMAS GENERALITAT",Q114,0)</f>
        <v>0</v>
      </c>
      <c r="T114" s="15">
        <f t="shared" ref="T114" si="113">IF(C114="TEMAS MUNICIPALES",Q114,0)</f>
        <v>0</v>
      </c>
      <c r="U114" s="15">
        <f t="shared" ref="U114" si="114">IF(W114=3,Q114,0)</f>
        <v>7</v>
      </c>
      <c r="V114" s="15">
        <f t="shared" ref="V114" si="115">IF(W114&lt;&gt;3,Q114,0)</f>
        <v>0</v>
      </c>
      <c r="W114" s="4">
        <v>3</v>
      </c>
      <c r="X114" s="4">
        <v>9</v>
      </c>
      <c r="Y114" s="4">
        <v>94</v>
      </c>
      <c r="Z114" s="4">
        <v>3</v>
      </c>
      <c r="AA114" s="3" t="s">
        <v>17</v>
      </c>
    </row>
    <row r="115" spans="1:27" hidden="1" outlineLevel="4">
      <c r="A115" s="2">
        <v>12</v>
      </c>
      <c r="B115" s="3" t="s">
        <v>38</v>
      </c>
      <c r="C115" s="3" t="s">
        <v>4</v>
      </c>
      <c r="D115" s="3" t="s">
        <v>109</v>
      </c>
      <c r="E115" s="29">
        <v>325</v>
      </c>
      <c r="F115" s="29">
        <v>285</v>
      </c>
      <c r="G115" s="29">
        <v>193</v>
      </c>
      <c r="H115" s="29">
        <v>308</v>
      </c>
      <c r="I115" s="29">
        <v>234</v>
      </c>
      <c r="J115" s="29">
        <v>188</v>
      </c>
      <c r="K115" s="29">
        <v>192</v>
      </c>
      <c r="L115" s="29">
        <v>91</v>
      </c>
      <c r="M115" s="29" t="s">
        <v>18</v>
      </c>
      <c r="N115" s="29" t="s">
        <v>18</v>
      </c>
      <c r="O115" s="29" t="s">
        <v>18</v>
      </c>
      <c r="P115" s="42" t="s">
        <v>18</v>
      </c>
      <c r="Q115" s="49">
        <f t="shared" si="0"/>
        <v>1816</v>
      </c>
      <c r="R115" s="15">
        <f t="shared" si="1"/>
        <v>1816</v>
      </c>
      <c r="S115" s="15">
        <f t="shared" si="2"/>
        <v>0</v>
      </c>
      <c r="T115" s="15">
        <f t="shared" si="3"/>
        <v>0</v>
      </c>
      <c r="U115" s="15">
        <f t="shared" si="4"/>
        <v>1816</v>
      </c>
      <c r="V115" s="15">
        <f t="shared" si="5"/>
        <v>0</v>
      </c>
      <c r="W115" s="4">
        <v>3</v>
      </c>
      <c r="X115" s="4">
        <v>9</v>
      </c>
      <c r="Y115" s="4">
        <v>162</v>
      </c>
      <c r="Z115" s="4">
        <v>3</v>
      </c>
      <c r="AA115" s="3" t="s">
        <v>17</v>
      </c>
    </row>
    <row r="116" spans="1:27" hidden="1" outlineLevel="4">
      <c r="A116" s="2">
        <v>12</v>
      </c>
      <c r="B116" s="3" t="s">
        <v>38</v>
      </c>
      <c r="C116" s="3" t="s">
        <v>4</v>
      </c>
      <c r="D116" s="3" t="s">
        <v>107</v>
      </c>
      <c r="E116" s="29">
        <v>267</v>
      </c>
      <c r="F116" s="29">
        <v>112</v>
      </c>
      <c r="G116" s="29">
        <v>65</v>
      </c>
      <c r="H116" s="29">
        <v>252</v>
      </c>
      <c r="I116" s="29">
        <v>2</v>
      </c>
      <c r="J116" s="29">
        <v>2</v>
      </c>
      <c r="K116" s="29" t="s">
        <v>18</v>
      </c>
      <c r="L116" s="29" t="s">
        <v>18</v>
      </c>
      <c r="M116" s="29" t="s">
        <v>18</v>
      </c>
      <c r="N116" s="29" t="s">
        <v>18</v>
      </c>
      <c r="O116" s="29" t="s">
        <v>18</v>
      </c>
      <c r="P116" s="42" t="s">
        <v>18</v>
      </c>
      <c r="Q116" s="49">
        <f t="shared" si="0"/>
        <v>700</v>
      </c>
      <c r="R116" s="15">
        <f t="shared" si="1"/>
        <v>700</v>
      </c>
      <c r="S116" s="15">
        <f t="shared" si="2"/>
        <v>0</v>
      </c>
      <c r="T116" s="15">
        <f t="shared" si="3"/>
        <v>0</v>
      </c>
      <c r="U116" s="15">
        <f t="shared" si="4"/>
        <v>0</v>
      </c>
      <c r="V116" s="15">
        <f t="shared" si="5"/>
        <v>700</v>
      </c>
      <c r="W116" s="4">
        <v>8</v>
      </c>
      <c r="X116" s="4">
        <v>9</v>
      </c>
      <c r="Y116" s="4">
        <v>217</v>
      </c>
      <c r="Z116" s="4">
        <v>3</v>
      </c>
      <c r="AA116" s="3" t="s">
        <v>17</v>
      </c>
    </row>
    <row r="117" spans="1:27" hidden="1" outlineLevel="4">
      <c r="A117" s="2">
        <v>12</v>
      </c>
      <c r="B117" s="3" t="s">
        <v>38</v>
      </c>
      <c r="C117" s="3" t="s">
        <v>4</v>
      </c>
      <c r="D117" s="3" t="s">
        <v>111</v>
      </c>
      <c r="E117" s="29">
        <v>1</v>
      </c>
      <c r="F117" s="29">
        <v>1</v>
      </c>
      <c r="G117" s="29"/>
      <c r="H117" s="29" t="s">
        <v>18</v>
      </c>
      <c r="I117" s="29" t="s">
        <v>18</v>
      </c>
      <c r="J117" s="29" t="s">
        <v>18</v>
      </c>
      <c r="K117" s="29">
        <v>1</v>
      </c>
      <c r="L117" s="29" t="s">
        <v>18</v>
      </c>
      <c r="M117" s="29" t="s">
        <v>18</v>
      </c>
      <c r="N117" s="29" t="s">
        <v>18</v>
      </c>
      <c r="O117" s="29" t="s">
        <v>18</v>
      </c>
      <c r="P117" s="42" t="s">
        <v>18</v>
      </c>
      <c r="Q117" s="49">
        <f t="shared" si="0"/>
        <v>3</v>
      </c>
      <c r="R117" s="15">
        <f t="shared" si="1"/>
        <v>3</v>
      </c>
      <c r="S117" s="15">
        <f t="shared" si="2"/>
        <v>0</v>
      </c>
      <c r="T117" s="15">
        <f t="shared" si="3"/>
        <v>0</v>
      </c>
      <c r="U117" s="15">
        <f t="shared" si="4"/>
        <v>3</v>
      </c>
      <c r="V117" s="15">
        <f t="shared" si="5"/>
        <v>0</v>
      </c>
      <c r="W117" s="4">
        <v>3</v>
      </c>
      <c r="X117" s="4">
        <v>9</v>
      </c>
      <c r="Y117" s="4">
        <v>224</v>
      </c>
      <c r="Z117" s="4">
        <v>3</v>
      </c>
      <c r="AA117" s="3" t="s">
        <v>17</v>
      </c>
    </row>
    <row r="118" spans="1:27" hidden="1" outlineLevel="3">
      <c r="A118" s="2"/>
      <c r="B118" s="3"/>
      <c r="C118" s="181" t="s">
        <v>144</v>
      </c>
      <c r="D118" s="182"/>
      <c r="E118" s="30">
        <f t="shared" ref="E118:V118" si="116">SUBTOTAL(9,E109:E117)</f>
        <v>1021</v>
      </c>
      <c r="F118" s="30">
        <f t="shared" si="116"/>
        <v>1193</v>
      </c>
      <c r="G118" s="30">
        <f t="shared" si="116"/>
        <v>1716</v>
      </c>
      <c r="H118" s="30">
        <f t="shared" si="116"/>
        <v>864</v>
      </c>
      <c r="I118" s="30">
        <f t="shared" si="116"/>
        <v>1184</v>
      </c>
      <c r="J118" s="30">
        <f t="shared" si="116"/>
        <v>1167</v>
      </c>
      <c r="K118" s="30">
        <f t="shared" si="116"/>
        <v>1195</v>
      </c>
      <c r="L118" s="30">
        <f t="shared" si="116"/>
        <v>505</v>
      </c>
      <c r="M118" s="30">
        <f t="shared" si="116"/>
        <v>0</v>
      </c>
      <c r="N118" s="30">
        <f t="shared" si="116"/>
        <v>0</v>
      </c>
      <c r="O118" s="30">
        <f t="shared" si="116"/>
        <v>0</v>
      </c>
      <c r="P118" s="43">
        <f t="shared" si="116"/>
        <v>0</v>
      </c>
      <c r="Q118" s="50">
        <f t="shared" si="116"/>
        <v>8845</v>
      </c>
      <c r="R118" s="15">
        <f t="shared" si="116"/>
        <v>8845</v>
      </c>
      <c r="S118" s="15">
        <f t="shared" si="116"/>
        <v>0</v>
      </c>
      <c r="T118" s="15">
        <f t="shared" si="116"/>
        <v>0</v>
      </c>
      <c r="U118" s="15">
        <f t="shared" si="116"/>
        <v>3493</v>
      </c>
      <c r="V118" s="15">
        <f t="shared" si="116"/>
        <v>5352</v>
      </c>
      <c r="W118" s="4"/>
      <c r="X118" s="4"/>
      <c r="Y118" s="4"/>
      <c r="Z118" s="4"/>
      <c r="AA118" s="3"/>
    </row>
    <row r="119" spans="1:27" ht="15.6" outlineLevel="2" collapsed="1">
      <c r="A119" s="2"/>
      <c r="B119" s="195" t="s">
        <v>87</v>
      </c>
      <c r="C119" s="195"/>
      <c r="D119" s="195"/>
      <c r="E119" s="24">
        <f t="shared" ref="E119:V119" si="117">SUBTOTAL(9,E109:E117)</f>
        <v>1021</v>
      </c>
      <c r="F119" s="24">
        <f t="shared" si="117"/>
        <v>1193</v>
      </c>
      <c r="G119" s="24">
        <f t="shared" si="117"/>
        <v>1716</v>
      </c>
      <c r="H119" s="24">
        <f t="shared" si="117"/>
        <v>864</v>
      </c>
      <c r="I119" s="24">
        <f t="shared" si="117"/>
        <v>1184</v>
      </c>
      <c r="J119" s="24">
        <f t="shared" si="117"/>
        <v>1167</v>
      </c>
      <c r="K119" s="24">
        <f t="shared" si="117"/>
        <v>1195</v>
      </c>
      <c r="L119" s="24">
        <f t="shared" si="117"/>
        <v>505</v>
      </c>
      <c r="M119" s="24">
        <f t="shared" si="117"/>
        <v>0</v>
      </c>
      <c r="N119" s="24">
        <f t="shared" si="117"/>
        <v>0</v>
      </c>
      <c r="O119" s="24">
        <f t="shared" si="117"/>
        <v>0</v>
      </c>
      <c r="P119" s="45">
        <f t="shared" si="117"/>
        <v>0</v>
      </c>
      <c r="Q119" s="52">
        <f t="shared" si="117"/>
        <v>8845</v>
      </c>
      <c r="R119" s="15">
        <f t="shared" si="117"/>
        <v>8845</v>
      </c>
      <c r="S119" s="15">
        <f t="shared" si="117"/>
        <v>0</v>
      </c>
      <c r="T119" s="15">
        <f t="shared" si="117"/>
        <v>0</v>
      </c>
      <c r="U119" s="15">
        <f t="shared" si="117"/>
        <v>3493</v>
      </c>
      <c r="V119" s="15">
        <f t="shared" si="117"/>
        <v>5352</v>
      </c>
      <c r="W119" s="4"/>
      <c r="X119" s="4"/>
      <c r="Y119" s="4"/>
      <c r="Z119" s="4"/>
      <c r="AA119" s="3"/>
    </row>
    <row r="120" spans="1:27" hidden="1" outlineLevel="4">
      <c r="A120" s="2">
        <v>12</v>
      </c>
      <c r="B120" s="3" t="s">
        <v>39</v>
      </c>
      <c r="C120" s="3" t="s">
        <v>4</v>
      </c>
      <c r="D120" s="3" t="s">
        <v>16</v>
      </c>
      <c r="E120" s="29"/>
      <c r="F120" s="29">
        <v>93</v>
      </c>
      <c r="G120" s="29">
        <v>209</v>
      </c>
      <c r="H120" s="29">
        <v>254</v>
      </c>
      <c r="I120" s="29">
        <v>434</v>
      </c>
      <c r="J120" s="29">
        <v>458</v>
      </c>
      <c r="K120" s="29">
        <v>477</v>
      </c>
      <c r="L120" s="29">
        <v>425</v>
      </c>
      <c r="M120" s="29">
        <v>661</v>
      </c>
      <c r="N120" s="29">
        <v>552</v>
      </c>
      <c r="O120" s="29">
        <v>374</v>
      </c>
      <c r="P120" s="42" t="s">
        <v>18</v>
      </c>
      <c r="Q120" s="49">
        <f t="shared" si="0"/>
        <v>3937</v>
      </c>
      <c r="R120" s="15">
        <f t="shared" si="1"/>
        <v>3937</v>
      </c>
      <c r="S120" s="15">
        <f t="shared" si="2"/>
        <v>0</v>
      </c>
      <c r="T120" s="15">
        <f t="shared" si="3"/>
        <v>0</v>
      </c>
      <c r="U120" s="15">
        <f t="shared" si="4"/>
        <v>0</v>
      </c>
      <c r="V120" s="15">
        <f t="shared" si="5"/>
        <v>3937</v>
      </c>
      <c r="W120" s="4">
        <v>1</v>
      </c>
      <c r="X120" s="4">
        <v>10</v>
      </c>
      <c r="Y120" s="4">
        <v>17</v>
      </c>
      <c r="Z120" s="4">
        <v>3</v>
      </c>
      <c r="AA120" s="3" t="s">
        <v>17</v>
      </c>
    </row>
    <row r="121" spans="1:27" hidden="1" outlineLevel="4">
      <c r="A121" s="2">
        <v>12</v>
      </c>
      <c r="B121" s="3" t="s">
        <v>39</v>
      </c>
      <c r="C121" s="3" t="s">
        <v>4</v>
      </c>
      <c r="D121" s="3" t="s">
        <v>19</v>
      </c>
      <c r="E121" s="29"/>
      <c r="F121" s="29">
        <v>60</v>
      </c>
      <c r="G121" s="29">
        <v>154</v>
      </c>
      <c r="H121" s="29">
        <v>181</v>
      </c>
      <c r="I121" s="29">
        <v>207</v>
      </c>
      <c r="J121" s="29">
        <v>151</v>
      </c>
      <c r="K121" s="29">
        <v>232</v>
      </c>
      <c r="L121" s="29">
        <v>285</v>
      </c>
      <c r="M121" s="29">
        <v>576</v>
      </c>
      <c r="N121" s="29">
        <v>433</v>
      </c>
      <c r="O121" s="29">
        <v>445</v>
      </c>
      <c r="P121" s="42" t="s">
        <v>18</v>
      </c>
      <c r="Q121" s="49">
        <f t="shared" si="0"/>
        <v>2724</v>
      </c>
      <c r="R121" s="15">
        <f t="shared" si="1"/>
        <v>2724</v>
      </c>
      <c r="S121" s="15">
        <f t="shared" si="2"/>
        <v>0</v>
      </c>
      <c r="T121" s="15">
        <f t="shared" si="3"/>
        <v>0</v>
      </c>
      <c r="U121" s="15">
        <f t="shared" si="4"/>
        <v>0</v>
      </c>
      <c r="V121" s="15">
        <f t="shared" si="5"/>
        <v>2724</v>
      </c>
      <c r="W121" s="4">
        <v>1</v>
      </c>
      <c r="X121" s="4">
        <v>10</v>
      </c>
      <c r="Y121" s="4">
        <v>18</v>
      </c>
      <c r="Z121" s="4">
        <v>3</v>
      </c>
      <c r="AA121" s="3" t="s">
        <v>17</v>
      </c>
    </row>
    <row r="122" spans="1:27" hidden="1" outlineLevel="4">
      <c r="A122" s="2">
        <v>12</v>
      </c>
      <c r="B122" s="3" t="s">
        <v>39</v>
      </c>
      <c r="C122" s="3" t="s">
        <v>4</v>
      </c>
      <c r="D122" s="3" t="s">
        <v>20</v>
      </c>
      <c r="E122" s="29"/>
      <c r="F122" s="29">
        <v>136</v>
      </c>
      <c r="G122" s="29">
        <v>317</v>
      </c>
      <c r="H122" s="29">
        <v>172</v>
      </c>
      <c r="I122" s="29">
        <v>219</v>
      </c>
      <c r="J122" s="29">
        <v>285</v>
      </c>
      <c r="K122" s="29">
        <v>228</v>
      </c>
      <c r="L122" s="29">
        <v>294</v>
      </c>
      <c r="M122" s="29">
        <v>503</v>
      </c>
      <c r="N122" s="29">
        <v>582</v>
      </c>
      <c r="O122" s="29">
        <v>447</v>
      </c>
      <c r="P122" s="42" t="s">
        <v>18</v>
      </c>
      <c r="Q122" s="49">
        <f t="shared" si="0"/>
        <v>3183</v>
      </c>
      <c r="R122" s="15">
        <f t="shared" si="1"/>
        <v>3183</v>
      </c>
      <c r="S122" s="15">
        <f t="shared" si="2"/>
        <v>0</v>
      </c>
      <c r="T122" s="15">
        <f t="shared" si="3"/>
        <v>0</v>
      </c>
      <c r="U122" s="15">
        <f t="shared" si="4"/>
        <v>0</v>
      </c>
      <c r="V122" s="15">
        <f t="shared" si="5"/>
        <v>3183</v>
      </c>
      <c r="W122" s="4">
        <v>1</v>
      </c>
      <c r="X122" s="4">
        <v>10</v>
      </c>
      <c r="Y122" s="4">
        <v>19</v>
      </c>
      <c r="Z122" s="4">
        <v>3</v>
      </c>
      <c r="AA122" s="3" t="s">
        <v>17</v>
      </c>
    </row>
    <row r="123" spans="1:27" hidden="1" outlineLevel="4">
      <c r="A123" s="2">
        <v>12</v>
      </c>
      <c r="B123" s="3" t="s">
        <v>39</v>
      </c>
      <c r="C123" s="3" t="s">
        <v>4</v>
      </c>
      <c r="D123" s="3" t="s">
        <v>21</v>
      </c>
      <c r="E123" s="29"/>
      <c r="F123" s="29">
        <v>40</v>
      </c>
      <c r="G123" s="29">
        <v>95</v>
      </c>
      <c r="H123" s="29">
        <v>79</v>
      </c>
      <c r="I123" s="29">
        <v>91</v>
      </c>
      <c r="J123" s="29">
        <v>86</v>
      </c>
      <c r="K123" s="29">
        <v>105</v>
      </c>
      <c r="L123" s="29">
        <v>119</v>
      </c>
      <c r="M123" s="29">
        <v>281</v>
      </c>
      <c r="N123" s="29">
        <v>189</v>
      </c>
      <c r="O123" s="29">
        <v>208</v>
      </c>
      <c r="P123" s="42" t="s">
        <v>18</v>
      </c>
      <c r="Q123" s="49">
        <f t="shared" ref="Q123:Q223" si="118">SUM(E123:P123)</f>
        <v>1293</v>
      </c>
      <c r="R123" s="15">
        <f t="shared" ref="R123:R223" si="119">IF(C123="ATENCIÓN CIUDADANÍA",Q123,0)</f>
        <v>1293</v>
      </c>
      <c r="S123" s="15">
        <f t="shared" ref="S123:S223" si="120">IF(C123="OTROS TEMAS GENERALITAT",Q123,0)</f>
        <v>0</v>
      </c>
      <c r="T123" s="15">
        <f t="shared" ref="T123:T223" si="121">IF(C123="TEMAS MUNICIPALES",Q123,0)</f>
        <v>0</v>
      </c>
      <c r="U123" s="15">
        <f t="shared" ref="U123:U223" si="122">IF(W123=3,Q123,0)</f>
        <v>0</v>
      </c>
      <c r="V123" s="15">
        <f t="shared" ref="V123:V223" si="123">IF(W123&lt;&gt;3,Q123,0)</f>
        <v>1293</v>
      </c>
      <c r="W123" s="4">
        <v>1</v>
      </c>
      <c r="X123" s="4">
        <v>10</v>
      </c>
      <c r="Y123" s="4">
        <v>20</v>
      </c>
      <c r="Z123" s="4">
        <v>3</v>
      </c>
      <c r="AA123" s="3" t="s">
        <v>17</v>
      </c>
    </row>
    <row r="124" spans="1:27" hidden="1" outlineLevel="4">
      <c r="A124" s="2">
        <v>12</v>
      </c>
      <c r="B124" s="3" t="s">
        <v>39</v>
      </c>
      <c r="C124" s="3" t="s">
        <v>4</v>
      </c>
      <c r="D124" s="3" t="s">
        <v>22</v>
      </c>
      <c r="E124" s="29"/>
      <c r="F124" s="29">
        <v>17</v>
      </c>
      <c r="G124" s="29">
        <v>38</v>
      </c>
      <c r="H124" s="29">
        <v>15</v>
      </c>
      <c r="I124" s="29">
        <v>18</v>
      </c>
      <c r="J124" s="29" t="s">
        <v>18</v>
      </c>
      <c r="K124" s="29" t="s">
        <v>18</v>
      </c>
      <c r="L124" s="29" t="s">
        <v>18</v>
      </c>
      <c r="M124" s="29" t="s">
        <v>18</v>
      </c>
      <c r="N124" s="29">
        <v>14</v>
      </c>
      <c r="O124" s="29">
        <v>56</v>
      </c>
      <c r="P124" s="42" t="s">
        <v>18</v>
      </c>
      <c r="Q124" s="49">
        <f t="shared" si="118"/>
        <v>158</v>
      </c>
      <c r="R124" s="15">
        <f t="shared" si="119"/>
        <v>158</v>
      </c>
      <c r="S124" s="15">
        <f t="shared" si="120"/>
        <v>0</v>
      </c>
      <c r="T124" s="15">
        <f t="shared" si="121"/>
        <v>0</v>
      </c>
      <c r="U124" s="15">
        <f t="shared" si="122"/>
        <v>0</v>
      </c>
      <c r="V124" s="15">
        <f t="shared" si="123"/>
        <v>158</v>
      </c>
      <c r="W124" s="4">
        <v>1</v>
      </c>
      <c r="X124" s="4">
        <v>10</v>
      </c>
      <c r="Y124" s="4">
        <v>21</v>
      </c>
      <c r="Z124" s="4">
        <v>3</v>
      </c>
      <c r="AA124" s="3" t="s">
        <v>17</v>
      </c>
    </row>
    <row r="125" spans="1:27" hidden="1" outlineLevel="4">
      <c r="A125" s="2">
        <v>12</v>
      </c>
      <c r="B125" s="3" t="s">
        <v>39</v>
      </c>
      <c r="C125" s="3" t="s">
        <v>4</v>
      </c>
      <c r="D125" s="3" t="s">
        <v>120</v>
      </c>
      <c r="E125" s="29">
        <v>75</v>
      </c>
      <c r="F125" s="29">
        <v>77</v>
      </c>
      <c r="G125" s="29">
        <v>65</v>
      </c>
      <c r="H125" s="29">
        <v>56</v>
      </c>
      <c r="I125" s="29">
        <v>68</v>
      </c>
      <c r="J125" s="29">
        <v>51</v>
      </c>
      <c r="K125" s="29">
        <v>41</v>
      </c>
      <c r="L125" s="29">
        <v>57</v>
      </c>
      <c r="M125" s="29">
        <v>75</v>
      </c>
      <c r="N125" s="29">
        <v>86</v>
      </c>
      <c r="O125" s="29">
        <v>63</v>
      </c>
      <c r="P125" s="42" t="s">
        <v>18</v>
      </c>
      <c r="Q125" s="49">
        <f t="shared" si="118"/>
        <v>714</v>
      </c>
      <c r="R125" s="15">
        <f t="shared" si="119"/>
        <v>714</v>
      </c>
      <c r="S125" s="15">
        <f t="shared" si="120"/>
        <v>0</v>
      </c>
      <c r="T125" s="15">
        <f t="shared" si="121"/>
        <v>0</v>
      </c>
      <c r="U125" s="15">
        <f t="shared" si="122"/>
        <v>714</v>
      </c>
      <c r="V125" s="15">
        <f t="shared" si="123"/>
        <v>0</v>
      </c>
      <c r="W125" s="4">
        <v>3</v>
      </c>
      <c r="X125" s="4">
        <v>10</v>
      </c>
      <c r="Y125" s="4">
        <v>57</v>
      </c>
      <c r="Z125" s="4">
        <v>3</v>
      </c>
      <c r="AA125" s="3" t="s">
        <v>17</v>
      </c>
    </row>
    <row r="126" spans="1:27" hidden="1" outlineLevel="4">
      <c r="A126" s="2">
        <v>12</v>
      </c>
      <c r="B126" s="3" t="s">
        <v>39</v>
      </c>
      <c r="C126" s="3" t="s">
        <v>4</v>
      </c>
      <c r="D126" s="3" t="s">
        <v>108</v>
      </c>
      <c r="E126" s="29">
        <v>220</v>
      </c>
      <c r="F126" s="29">
        <v>227</v>
      </c>
      <c r="G126" s="29">
        <v>255</v>
      </c>
      <c r="H126" s="29">
        <v>178</v>
      </c>
      <c r="I126" s="29">
        <v>181</v>
      </c>
      <c r="J126" s="29">
        <v>145</v>
      </c>
      <c r="K126" s="29">
        <v>142</v>
      </c>
      <c r="L126" s="29">
        <v>153</v>
      </c>
      <c r="M126" s="29">
        <v>156</v>
      </c>
      <c r="N126" s="29">
        <v>263</v>
      </c>
      <c r="O126" s="29">
        <v>268</v>
      </c>
      <c r="P126" s="42" t="s">
        <v>18</v>
      </c>
      <c r="Q126" s="49">
        <f t="shared" si="118"/>
        <v>2188</v>
      </c>
      <c r="R126" s="15">
        <f t="shared" si="119"/>
        <v>2188</v>
      </c>
      <c r="S126" s="15">
        <f t="shared" si="120"/>
        <v>0</v>
      </c>
      <c r="T126" s="15">
        <f t="shared" si="121"/>
        <v>0</v>
      </c>
      <c r="U126" s="15">
        <f t="shared" si="122"/>
        <v>2188</v>
      </c>
      <c r="V126" s="15">
        <f t="shared" si="123"/>
        <v>0</v>
      </c>
      <c r="W126" s="4">
        <v>3</v>
      </c>
      <c r="X126" s="4">
        <v>10</v>
      </c>
      <c r="Y126" s="4">
        <v>58</v>
      </c>
      <c r="Z126" s="4">
        <v>3</v>
      </c>
      <c r="AA126" s="3" t="s">
        <v>17</v>
      </c>
    </row>
    <row r="127" spans="1:27" hidden="1" outlineLevel="4">
      <c r="A127" s="2">
        <v>12</v>
      </c>
      <c r="B127" s="3" t="s">
        <v>39</v>
      </c>
      <c r="C127" s="3" t="s">
        <v>4</v>
      </c>
      <c r="D127" t="s">
        <v>169</v>
      </c>
      <c r="E127" s="29"/>
      <c r="F127" s="29"/>
      <c r="G127" s="29"/>
      <c r="H127" s="29"/>
      <c r="I127" s="29"/>
      <c r="J127" s="29"/>
      <c r="K127" s="29">
        <v>3</v>
      </c>
      <c r="L127" s="29">
        <v>2</v>
      </c>
      <c r="M127" s="29">
        <v>1</v>
      </c>
      <c r="N127" s="29" t="s">
        <v>18</v>
      </c>
      <c r="O127" s="29" t="s">
        <v>18</v>
      </c>
      <c r="P127" s="42"/>
      <c r="Q127" s="49">
        <f t="shared" si="118"/>
        <v>6</v>
      </c>
      <c r="R127" s="15">
        <f t="shared" ref="R127" si="124">IF(C127="ATENCIÓN CIUDADANÍA",Q127,0)</f>
        <v>6</v>
      </c>
      <c r="S127" s="15">
        <f t="shared" ref="S127" si="125">IF(C127="OTROS TEMAS GENERALITAT",Q127,0)</f>
        <v>0</v>
      </c>
      <c r="T127" s="15">
        <f t="shared" ref="T127" si="126">IF(C127="TEMAS MUNICIPALES",Q127,0)</f>
        <v>0</v>
      </c>
      <c r="U127" s="15">
        <f t="shared" ref="U127" si="127">IF(W127=3,Q127,0)</f>
        <v>6</v>
      </c>
      <c r="V127" s="15">
        <f t="shared" ref="V127" si="128">IF(W127&lt;&gt;3,Q127,0)</f>
        <v>0</v>
      </c>
      <c r="W127" s="4">
        <v>3</v>
      </c>
      <c r="X127" s="4">
        <v>10</v>
      </c>
      <c r="Y127" s="4">
        <v>94</v>
      </c>
      <c r="Z127" s="4">
        <v>3</v>
      </c>
      <c r="AA127" s="3" t="s">
        <v>17</v>
      </c>
    </row>
    <row r="128" spans="1:27" hidden="1" outlineLevel="4">
      <c r="A128" s="2">
        <v>12</v>
      </c>
      <c r="B128" s="3" t="s">
        <v>39</v>
      </c>
      <c r="C128" s="3" t="s">
        <v>4</v>
      </c>
      <c r="D128" s="3" t="s">
        <v>121</v>
      </c>
      <c r="E128" s="29">
        <v>207</v>
      </c>
      <c r="F128" s="29">
        <v>141</v>
      </c>
      <c r="G128" s="29">
        <v>191</v>
      </c>
      <c r="H128" s="29">
        <v>219</v>
      </c>
      <c r="I128" s="29">
        <v>263</v>
      </c>
      <c r="J128" s="29">
        <v>172</v>
      </c>
      <c r="K128" s="29">
        <v>192</v>
      </c>
      <c r="L128" s="29">
        <v>206</v>
      </c>
      <c r="M128" s="29">
        <v>169</v>
      </c>
      <c r="N128" s="29">
        <v>138</v>
      </c>
      <c r="O128" s="29">
        <v>139</v>
      </c>
      <c r="P128" s="42" t="s">
        <v>18</v>
      </c>
      <c r="Q128" s="49">
        <f t="shared" si="118"/>
        <v>2037</v>
      </c>
      <c r="R128" s="15">
        <f t="shared" si="119"/>
        <v>2037</v>
      </c>
      <c r="S128" s="15">
        <f t="shared" si="120"/>
        <v>0</v>
      </c>
      <c r="T128" s="15">
        <f t="shared" si="121"/>
        <v>0</v>
      </c>
      <c r="U128" s="15">
        <f t="shared" si="122"/>
        <v>2037</v>
      </c>
      <c r="V128" s="15">
        <f t="shared" si="123"/>
        <v>0</v>
      </c>
      <c r="W128" s="4">
        <v>3</v>
      </c>
      <c r="X128" s="4">
        <v>10</v>
      </c>
      <c r="Y128" s="4">
        <v>98</v>
      </c>
      <c r="Z128" s="4">
        <v>3</v>
      </c>
      <c r="AA128" s="3" t="s">
        <v>17</v>
      </c>
    </row>
    <row r="129" spans="1:27" hidden="1" outlineLevel="4">
      <c r="A129" s="2">
        <v>12</v>
      </c>
      <c r="B129" s="3" t="s">
        <v>39</v>
      </c>
      <c r="C129" s="3" t="s">
        <v>4</v>
      </c>
      <c r="D129" s="3" t="s">
        <v>110</v>
      </c>
      <c r="E129" s="29">
        <v>59</v>
      </c>
      <c r="F129" s="29">
        <v>67</v>
      </c>
      <c r="G129" s="29">
        <v>27</v>
      </c>
      <c r="H129" s="29">
        <v>14</v>
      </c>
      <c r="I129" s="29">
        <v>17</v>
      </c>
      <c r="J129" s="29" t="s">
        <v>18</v>
      </c>
      <c r="K129" s="29" t="s">
        <v>18</v>
      </c>
      <c r="L129" s="29" t="s">
        <v>18</v>
      </c>
      <c r="M129" s="29" t="s">
        <v>18</v>
      </c>
      <c r="N129" s="29">
        <v>20</v>
      </c>
      <c r="O129" s="29">
        <v>27</v>
      </c>
      <c r="P129" s="42" t="s">
        <v>18</v>
      </c>
      <c r="Q129" s="49">
        <f t="shared" si="118"/>
        <v>231</v>
      </c>
      <c r="R129" s="15">
        <f t="shared" si="119"/>
        <v>231</v>
      </c>
      <c r="S129" s="15">
        <f t="shared" si="120"/>
        <v>0</v>
      </c>
      <c r="T129" s="15">
        <f t="shared" si="121"/>
        <v>0</v>
      </c>
      <c r="U129" s="15">
        <f t="shared" si="122"/>
        <v>231</v>
      </c>
      <c r="V129" s="15">
        <f t="shared" si="123"/>
        <v>0</v>
      </c>
      <c r="W129" s="4">
        <v>3</v>
      </c>
      <c r="X129" s="4">
        <v>10</v>
      </c>
      <c r="Y129" s="4">
        <v>207</v>
      </c>
      <c r="Z129" s="4">
        <v>3</v>
      </c>
      <c r="AA129" s="3" t="s">
        <v>17</v>
      </c>
    </row>
    <row r="130" spans="1:27" hidden="1" outlineLevel="4">
      <c r="A130" s="2">
        <v>12</v>
      </c>
      <c r="B130" s="3" t="s">
        <v>39</v>
      </c>
      <c r="C130" s="3" t="s">
        <v>4</v>
      </c>
      <c r="D130" s="3" t="s">
        <v>107</v>
      </c>
      <c r="E130" s="29">
        <v>156</v>
      </c>
      <c r="F130" s="29">
        <v>104</v>
      </c>
      <c r="G130" s="29">
        <v>27</v>
      </c>
      <c r="H130" s="29">
        <v>24</v>
      </c>
      <c r="I130" s="29">
        <v>32</v>
      </c>
      <c r="J130" s="29">
        <v>23</v>
      </c>
      <c r="K130" s="29">
        <v>24</v>
      </c>
      <c r="L130" s="29">
        <v>18</v>
      </c>
      <c r="M130" s="29">
        <v>15</v>
      </c>
      <c r="N130" s="29">
        <v>3</v>
      </c>
      <c r="O130" s="29">
        <v>23</v>
      </c>
      <c r="P130" s="42" t="s">
        <v>18</v>
      </c>
      <c r="Q130" s="49">
        <f t="shared" si="118"/>
        <v>449</v>
      </c>
      <c r="R130" s="15">
        <f t="shared" si="119"/>
        <v>449</v>
      </c>
      <c r="S130" s="15">
        <f t="shared" si="120"/>
        <v>0</v>
      </c>
      <c r="T130" s="15">
        <f t="shared" si="121"/>
        <v>0</v>
      </c>
      <c r="U130" s="15">
        <f t="shared" si="122"/>
        <v>0</v>
      </c>
      <c r="V130" s="15">
        <f t="shared" si="123"/>
        <v>449</v>
      </c>
      <c r="W130" s="4">
        <v>8</v>
      </c>
      <c r="X130" s="4">
        <v>10</v>
      </c>
      <c r="Y130" s="4">
        <v>217</v>
      </c>
      <c r="Z130" s="4">
        <v>3</v>
      </c>
      <c r="AA130" s="3" t="s">
        <v>17</v>
      </c>
    </row>
    <row r="131" spans="1:27" hidden="1" outlineLevel="3">
      <c r="A131" s="2"/>
      <c r="B131" s="3"/>
      <c r="C131" s="181" t="s">
        <v>144</v>
      </c>
      <c r="D131" s="182"/>
      <c r="E131" s="30">
        <f t="shared" ref="E131:V131" si="129">SUBTOTAL(9,E120:E130)</f>
        <v>717</v>
      </c>
      <c r="F131" s="30">
        <f t="shared" si="129"/>
        <v>962</v>
      </c>
      <c r="G131" s="30">
        <f t="shared" si="129"/>
        <v>1378</v>
      </c>
      <c r="H131" s="30">
        <f t="shared" si="129"/>
        <v>1192</v>
      </c>
      <c r="I131" s="30">
        <f t="shared" si="129"/>
        <v>1530</v>
      </c>
      <c r="J131" s="30">
        <f t="shared" si="129"/>
        <v>1371</v>
      </c>
      <c r="K131" s="30">
        <f t="shared" si="129"/>
        <v>1444</v>
      </c>
      <c r="L131" s="30">
        <f t="shared" si="129"/>
        <v>1559</v>
      </c>
      <c r="M131" s="30">
        <f t="shared" si="129"/>
        <v>2437</v>
      </c>
      <c r="N131" s="30">
        <f t="shared" si="129"/>
        <v>2280</v>
      </c>
      <c r="O131" s="30">
        <f t="shared" si="129"/>
        <v>2050</v>
      </c>
      <c r="P131" s="43">
        <f t="shared" si="129"/>
        <v>0</v>
      </c>
      <c r="Q131" s="50">
        <f t="shared" si="129"/>
        <v>16920</v>
      </c>
      <c r="R131" s="15">
        <f t="shared" si="129"/>
        <v>16920</v>
      </c>
      <c r="S131" s="15">
        <f t="shared" si="129"/>
        <v>0</v>
      </c>
      <c r="T131" s="15">
        <f t="shared" si="129"/>
        <v>0</v>
      </c>
      <c r="U131" s="15">
        <f t="shared" si="129"/>
        <v>5176</v>
      </c>
      <c r="V131" s="15">
        <f t="shared" si="129"/>
        <v>11744</v>
      </c>
      <c r="W131" s="4"/>
      <c r="X131" s="4"/>
      <c r="Y131" s="4"/>
      <c r="Z131" s="4"/>
      <c r="AA131" s="3"/>
    </row>
    <row r="132" spans="1:27" hidden="1" outlineLevel="4">
      <c r="A132" s="2">
        <v>12</v>
      </c>
      <c r="B132" s="3" t="s">
        <v>39</v>
      </c>
      <c r="C132" s="3" t="s">
        <v>5</v>
      </c>
      <c r="D132" s="3" t="s">
        <v>213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 t="s">
        <v>18</v>
      </c>
      <c r="O132" s="29">
        <v>163</v>
      </c>
      <c r="P132" s="42" t="s">
        <v>18</v>
      </c>
      <c r="Q132" s="49">
        <f t="shared" si="118"/>
        <v>163</v>
      </c>
      <c r="R132" s="15">
        <f t="shared" si="119"/>
        <v>0</v>
      </c>
      <c r="S132" s="15">
        <f t="shared" si="120"/>
        <v>163</v>
      </c>
      <c r="T132" s="15">
        <f t="shared" si="121"/>
        <v>0</v>
      </c>
      <c r="U132" s="15">
        <f t="shared" si="122"/>
        <v>0</v>
      </c>
      <c r="V132" s="15">
        <f t="shared" si="123"/>
        <v>163</v>
      </c>
      <c r="W132" s="4">
        <v>1</v>
      </c>
      <c r="X132" s="4">
        <v>10</v>
      </c>
      <c r="Y132" s="4">
        <v>22</v>
      </c>
      <c r="Z132" s="4">
        <v>12</v>
      </c>
      <c r="AA132" s="3" t="s">
        <v>29</v>
      </c>
    </row>
    <row r="133" spans="1:27" hidden="1" outlineLevel="4">
      <c r="A133" s="2">
        <v>12</v>
      </c>
      <c r="B133" s="3" t="s">
        <v>39</v>
      </c>
      <c r="C133" s="3" t="s">
        <v>5</v>
      </c>
      <c r="D133" s="3" t="s">
        <v>40</v>
      </c>
      <c r="E133" s="29"/>
      <c r="F133" s="29">
        <v>30</v>
      </c>
      <c r="G133" s="29">
        <v>83</v>
      </c>
      <c r="H133" s="29">
        <v>68</v>
      </c>
      <c r="I133" s="29">
        <v>91</v>
      </c>
      <c r="J133" s="29">
        <v>123</v>
      </c>
      <c r="K133" s="29">
        <v>96</v>
      </c>
      <c r="L133" s="29">
        <v>104</v>
      </c>
      <c r="M133" s="29">
        <v>134</v>
      </c>
      <c r="N133" s="29">
        <v>124</v>
      </c>
      <c r="O133" s="29">
        <v>117</v>
      </c>
      <c r="P133" s="42" t="s">
        <v>18</v>
      </c>
      <c r="Q133" s="49">
        <f t="shared" ref="Q133" si="130">SUM(E133:P133)</f>
        <v>970</v>
      </c>
      <c r="R133" s="15">
        <f t="shared" ref="R133" si="131">IF(C133="ATENCIÓN CIUDADANÍA",Q133,0)</f>
        <v>0</v>
      </c>
      <c r="S133" s="15">
        <f t="shared" ref="S133" si="132">IF(C133="OTROS TEMAS GENERALITAT",Q133,0)</f>
        <v>970</v>
      </c>
      <c r="T133" s="15">
        <f t="shared" ref="T133" si="133">IF(C133="TEMAS MUNICIPALES",Q133,0)</f>
        <v>0</v>
      </c>
      <c r="U133" s="15">
        <f t="shared" ref="U133" si="134">IF(W133=3,Q133,0)</f>
        <v>0</v>
      </c>
      <c r="V133" s="15">
        <f t="shared" ref="V133" si="135">IF(W133&lt;&gt;3,Q133,0)</f>
        <v>970</v>
      </c>
      <c r="W133" s="4">
        <v>1</v>
      </c>
      <c r="X133" s="4">
        <v>10</v>
      </c>
      <c r="Y133" s="4">
        <v>25</v>
      </c>
      <c r="Z133" s="4">
        <v>11</v>
      </c>
      <c r="AA133" s="3" t="s">
        <v>41</v>
      </c>
    </row>
    <row r="134" spans="1:27" hidden="1" outlineLevel="4">
      <c r="A134" s="2">
        <v>12</v>
      </c>
      <c r="B134" s="3" t="s">
        <v>39</v>
      </c>
      <c r="C134" s="3" t="s">
        <v>5</v>
      </c>
      <c r="D134" s="3" t="s">
        <v>177</v>
      </c>
      <c r="E134" s="29"/>
      <c r="F134" s="29"/>
      <c r="G134" s="29"/>
      <c r="H134" s="29"/>
      <c r="I134" s="29"/>
      <c r="J134" s="29">
        <v>2</v>
      </c>
      <c r="K134" s="29" t="s">
        <v>18</v>
      </c>
      <c r="L134" s="29" t="s">
        <v>18</v>
      </c>
      <c r="M134" s="29" t="s">
        <v>18</v>
      </c>
      <c r="N134" s="29" t="s">
        <v>18</v>
      </c>
      <c r="O134" s="29" t="s">
        <v>18</v>
      </c>
      <c r="P134" s="42"/>
      <c r="Q134" s="49">
        <f t="shared" si="118"/>
        <v>2</v>
      </c>
      <c r="R134" s="15">
        <f t="shared" ref="R134" si="136">IF(C134="ATENCIÓN CIUDADANÍA",Q134,0)</f>
        <v>0</v>
      </c>
      <c r="S134" s="15">
        <f t="shared" ref="S134" si="137">IF(C134="OTROS TEMAS GENERALITAT",Q134,0)</f>
        <v>2</v>
      </c>
      <c r="T134" s="15">
        <f t="shared" ref="T134" si="138">IF(C134="TEMAS MUNICIPALES",Q134,0)</f>
        <v>0</v>
      </c>
      <c r="U134" s="15">
        <f t="shared" ref="U134" si="139">IF(W134=3,Q134,0)</f>
        <v>0</v>
      </c>
      <c r="V134" s="15">
        <f t="shared" ref="V134" si="140">IF(W134&lt;&gt;3,Q134,0)</f>
        <v>2</v>
      </c>
      <c r="W134" s="4">
        <v>1</v>
      </c>
      <c r="X134" s="4">
        <v>10</v>
      </c>
      <c r="Y134" s="4">
        <v>26</v>
      </c>
      <c r="Z134" s="193">
        <v>14</v>
      </c>
      <c r="AA134" t="s">
        <v>23</v>
      </c>
    </row>
    <row r="135" spans="1:27" hidden="1" outlineLevel="4">
      <c r="A135" s="2">
        <v>12</v>
      </c>
      <c r="B135" s="3" t="s">
        <v>39</v>
      </c>
      <c r="C135" s="3" t="s">
        <v>5</v>
      </c>
      <c r="D135" s="3" t="s">
        <v>122</v>
      </c>
      <c r="E135" s="29">
        <v>81</v>
      </c>
      <c r="F135" s="29">
        <v>57</v>
      </c>
      <c r="G135" s="29">
        <v>47</v>
      </c>
      <c r="H135" s="29">
        <v>33</v>
      </c>
      <c r="I135" s="29">
        <v>31</v>
      </c>
      <c r="J135" s="29">
        <v>26</v>
      </c>
      <c r="K135" s="29">
        <v>32</v>
      </c>
      <c r="L135" s="29">
        <v>31</v>
      </c>
      <c r="M135" s="29">
        <v>32</v>
      </c>
      <c r="N135" s="29">
        <v>21</v>
      </c>
      <c r="O135" s="29">
        <v>30</v>
      </c>
      <c r="P135" s="42" t="s">
        <v>18</v>
      </c>
      <c r="Q135" s="49">
        <f t="shared" si="118"/>
        <v>421</v>
      </c>
      <c r="R135" s="15">
        <f t="shared" si="119"/>
        <v>0</v>
      </c>
      <c r="S135" s="15">
        <f t="shared" si="120"/>
        <v>421</v>
      </c>
      <c r="T135" s="15">
        <f t="shared" si="121"/>
        <v>0</v>
      </c>
      <c r="U135" s="15">
        <f t="shared" si="122"/>
        <v>421</v>
      </c>
      <c r="V135" s="15">
        <f t="shared" si="123"/>
        <v>0</v>
      </c>
      <c r="W135" s="4">
        <v>3</v>
      </c>
      <c r="X135" s="4">
        <v>10</v>
      </c>
      <c r="Y135" s="4">
        <v>63</v>
      </c>
      <c r="Z135" s="4">
        <v>8</v>
      </c>
      <c r="AA135" s="3" t="s">
        <v>42</v>
      </c>
    </row>
    <row r="136" spans="1:27" hidden="1" outlineLevel="4">
      <c r="A136" s="2">
        <v>12</v>
      </c>
      <c r="B136" s="3" t="s">
        <v>39</v>
      </c>
      <c r="C136" s="3" t="s">
        <v>5</v>
      </c>
      <c r="D136" s="3" t="s">
        <v>123</v>
      </c>
      <c r="E136" s="29">
        <v>48</v>
      </c>
      <c r="F136" s="29">
        <v>79</v>
      </c>
      <c r="G136" s="29">
        <v>62</v>
      </c>
      <c r="H136" s="29">
        <v>113</v>
      </c>
      <c r="I136" s="29">
        <v>148</v>
      </c>
      <c r="J136" s="29">
        <v>153</v>
      </c>
      <c r="K136" s="29">
        <v>135</v>
      </c>
      <c r="L136" s="29">
        <v>118</v>
      </c>
      <c r="M136" s="29">
        <v>140</v>
      </c>
      <c r="N136" s="29">
        <v>89</v>
      </c>
      <c r="O136" s="29">
        <v>69</v>
      </c>
      <c r="P136" s="42" t="s">
        <v>18</v>
      </c>
      <c r="Q136" s="49">
        <f t="shared" si="118"/>
        <v>1154</v>
      </c>
      <c r="R136" s="15">
        <f t="shared" si="119"/>
        <v>0</v>
      </c>
      <c r="S136" s="15">
        <f t="shared" si="120"/>
        <v>1154</v>
      </c>
      <c r="T136" s="15">
        <f t="shared" si="121"/>
        <v>0</v>
      </c>
      <c r="U136" s="15">
        <f t="shared" si="122"/>
        <v>1154</v>
      </c>
      <c r="V136" s="15">
        <f t="shared" si="123"/>
        <v>0</v>
      </c>
      <c r="W136" s="4">
        <v>3</v>
      </c>
      <c r="X136" s="4">
        <v>10</v>
      </c>
      <c r="Y136" s="4">
        <v>167</v>
      </c>
      <c r="Z136" s="4">
        <v>6</v>
      </c>
      <c r="AA136" s="3" t="s">
        <v>43</v>
      </c>
    </row>
    <row r="137" spans="1:27" hidden="1" outlineLevel="4">
      <c r="A137" s="2">
        <v>12</v>
      </c>
      <c r="B137" s="3" t="s">
        <v>39</v>
      </c>
      <c r="C137" s="3" t="s">
        <v>5</v>
      </c>
      <c r="D137" s="3" t="s">
        <v>124</v>
      </c>
      <c r="E137" s="29">
        <v>80</v>
      </c>
      <c r="F137" s="29">
        <v>60</v>
      </c>
      <c r="G137" s="29">
        <v>61</v>
      </c>
      <c r="H137" s="29">
        <v>64</v>
      </c>
      <c r="I137" s="29">
        <v>131</v>
      </c>
      <c r="J137" s="29">
        <v>155</v>
      </c>
      <c r="K137" s="29">
        <v>220</v>
      </c>
      <c r="L137" s="29">
        <v>207</v>
      </c>
      <c r="M137" s="29">
        <v>126</v>
      </c>
      <c r="N137" s="29">
        <v>152</v>
      </c>
      <c r="O137" s="29">
        <v>64</v>
      </c>
      <c r="P137" s="42" t="s">
        <v>18</v>
      </c>
      <c r="Q137" s="49">
        <f t="shared" si="118"/>
        <v>1320</v>
      </c>
      <c r="R137" s="15">
        <f t="shared" si="119"/>
        <v>0</v>
      </c>
      <c r="S137" s="15">
        <f t="shared" si="120"/>
        <v>1320</v>
      </c>
      <c r="T137" s="15">
        <f t="shared" si="121"/>
        <v>0</v>
      </c>
      <c r="U137" s="15">
        <f t="shared" si="122"/>
        <v>1320</v>
      </c>
      <c r="V137" s="15">
        <f t="shared" si="123"/>
        <v>0</v>
      </c>
      <c r="W137" s="4">
        <v>3</v>
      </c>
      <c r="X137" s="4">
        <v>10</v>
      </c>
      <c r="Y137" s="4">
        <v>168</v>
      </c>
      <c r="Z137" s="4">
        <v>12</v>
      </c>
      <c r="AA137" s="3" t="s">
        <v>29</v>
      </c>
    </row>
    <row r="138" spans="1:27" hidden="1" outlineLevel="3">
      <c r="A138" s="2"/>
      <c r="B138" s="3"/>
      <c r="C138" s="107" t="s">
        <v>145</v>
      </c>
      <c r="D138" s="108"/>
      <c r="E138" s="31">
        <f t="shared" ref="E138:V138" si="141">SUBTOTAL(9,E132:E137)</f>
        <v>209</v>
      </c>
      <c r="F138" s="31">
        <f t="shared" si="141"/>
        <v>226</v>
      </c>
      <c r="G138" s="31">
        <f t="shared" si="141"/>
        <v>253</v>
      </c>
      <c r="H138" s="31">
        <f t="shared" si="141"/>
        <v>278</v>
      </c>
      <c r="I138" s="31">
        <f t="shared" si="141"/>
        <v>401</v>
      </c>
      <c r="J138" s="31">
        <f t="shared" si="141"/>
        <v>459</v>
      </c>
      <c r="K138" s="31">
        <f t="shared" si="141"/>
        <v>483</v>
      </c>
      <c r="L138" s="31">
        <f t="shared" si="141"/>
        <v>460</v>
      </c>
      <c r="M138" s="31">
        <f t="shared" si="141"/>
        <v>432</v>
      </c>
      <c r="N138" s="31">
        <f t="shared" si="141"/>
        <v>386</v>
      </c>
      <c r="O138" s="31">
        <f t="shared" si="141"/>
        <v>443</v>
      </c>
      <c r="P138" s="44">
        <f t="shared" si="141"/>
        <v>0</v>
      </c>
      <c r="Q138" s="51">
        <f t="shared" si="141"/>
        <v>4030</v>
      </c>
      <c r="R138" s="15">
        <f t="shared" si="141"/>
        <v>0</v>
      </c>
      <c r="S138" s="15">
        <f t="shared" si="141"/>
        <v>4030</v>
      </c>
      <c r="T138" s="15">
        <f t="shared" si="141"/>
        <v>0</v>
      </c>
      <c r="U138" s="15">
        <f t="shared" si="141"/>
        <v>2895</v>
      </c>
      <c r="V138" s="15">
        <f t="shared" si="141"/>
        <v>1135</v>
      </c>
      <c r="W138" s="4"/>
      <c r="X138" s="4"/>
      <c r="Y138" s="4"/>
      <c r="Z138" s="4"/>
      <c r="AA138" s="3"/>
    </row>
    <row r="139" spans="1:27" ht="15.6" outlineLevel="2" collapsed="1">
      <c r="A139" s="2"/>
      <c r="B139" s="195" t="s">
        <v>88</v>
      </c>
      <c r="C139" s="195"/>
      <c r="D139" s="195"/>
      <c r="E139" s="24">
        <f t="shared" ref="E139:V139" si="142">SUBTOTAL(9,E120:E137)</f>
        <v>926</v>
      </c>
      <c r="F139" s="24">
        <f t="shared" si="142"/>
        <v>1188</v>
      </c>
      <c r="G139" s="24">
        <f t="shared" si="142"/>
        <v>1631</v>
      </c>
      <c r="H139" s="24">
        <f t="shared" si="142"/>
        <v>1470</v>
      </c>
      <c r="I139" s="24">
        <f t="shared" si="142"/>
        <v>1931</v>
      </c>
      <c r="J139" s="24">
        <f t="shared" si="142"/>
        <v>1830</v>
      </c>
      <c r="K139" s="24">
        <f t="shared" si="142"/>
        <v>1927</v>
      </c>
      <c r="L139" s="24">
        <f t="shared" si="142"/>
        <v>2019</v>
      </c>
      <c r="M139" s="24">
        <f t="shared" si="142"/>
        <v>2869</v>
      </c>
      <c r="N139" s="24">
        <f t="shared" si="142"/>
        <v>2666</v>
      </c>
      <c r="O139" s="24">
        <f t="shared" si="142"/>
        <v>2493</v>
      </c>
      <c r="P139" s="45">
        <f t="shared" si="142"/>
        <v>0</v>
      </c>
      <c r="Q139" s="52">
        <f t="shared" si="142"/>
        <v>20950</v>
      </c>
      <c r="R139" s="15">
        <f t="shared" si="142"/>
        <v>16920</v>
      </c>
      <c r="S139" s="15">
        <f t="shared" si="142"/>
        <v>4030</v>
      </c>
      <c r="T139" s="15">
        <f t="shared" si="142"/>
        <v>0</v>
      </c>
      <c r="U139" s="15">
        <f t="shared" si="142"/>
        <v>8071</v>
      </c>
      <c r="V139" s="15">
        <f t="shared" si="142"/>
        <v>12879</v>
      </c>
      <c r="W139" s="4"/>
      <c r="X139" s="4"/>
      <c r="Y139" s="4"/>
      <c r="Z139" s="4"/>
      <c r="AA139" s="3"/>
    </row>
    <row r="140" spans="1:27" hidden="1" outlineLevel="4">
      <c r="A140" s="2">
        <v>12</v>
      </c>
      <c r="B140" s="3" t="s">
        <v>44</v>
      </c>
      <c r="C140" s="3" t="s">
        <v>4</v>
      </c>
      <c r="D140" s="3" t="s">
        <v>16</v>
      </c>
      <c r="E140" s="29"/>
      <c r="F140" s="29"/>
      <c r="G140" s="29">
        <v>157</v>
      </c>
      <c r="H140" s="29">
        <v>92</v>
      </c>
      <c r="I140" s="29">
        <v>104</v>
      </c>
      <c r="J140" s="29">
        <v>83</v>
      </c>
      <c r="K140" s="29">
        <v>51</v>
      </c>
      <c r="L140" s="29">
        <v>31</v>
      </c>
      <c r="M140" s="29">
        <v>4</v>
      </c>
      <c r="N140" s="29">
        <v>33</v>
      </c>
      <c r="O140" s="29">
        <v>9</v>
      </c>
      <c r="P140" s="42" t="s">
        <v>18</v>
      </c>
      <c r="Q140" s="49">
        <f t="shared" si="118"/>
        <v>564</v>
      </c>
      <c r="R140" s="15">
        <f t="shared" si="119"/>
        <v>564</v>
      </c>
      <c r="S140" s="15">
        <f t="shared" si="120"/>
        <v>0</v>
      </c>
      <c r="T140" s="15">
        <f t="shared" si="121"/>
        <v>0</v>
      </c>
      <c r="U140" s="15">
        <f t="shared" si="122"/>
        <v>0</v>
      </c>
      <c r="V140" s="15">
        <f t="shared" si="123"/>
        <v>564</v>
      </c>
      <c r="W140" s="4">
        <v>1</v>
      </c>
      <c r="X140" s="4">
        <v>24</v>
      </c>
      <c r="Y140" s="4">
        <v>17</v>
      </c>
      <c r="Z140" s="4">
        <v>3</v>
      </c>
      <c r="AA140" s="3" t="s">
        <v>17</v>
      </c>
    </row>
    <row r="141" spans="1:27" hidden="1" outlineLevel="4">
      <c r="A141" s="2">
        <v>12</v>
      </c>
      <c r="B141" s="3" t="s">
        <v>44</v>
      </c>
      <c r="C141" s="3" t="s">
        <v>4</v>
      </c>
      <c r="D141" s="3" t="s">
        <v>19</v>
      </c>
      <c r="E141" s="29"/>
      <c r="F141" s="29"/>
      <c r="G141" s="29">
        <v>3</v>
      </c>
      <c r="H141" s="29">
        <v>1</v>
      </c>
      <c r="I141" s="29">
        <v>3</v>
      </c>
      <c r="J141" s="29">
        <v>2</v>
      </c>
      <c r="K141" s="29">
        <v>3</v>
      </c>
      <c r="L141" s="29" t="s">
        <v>18</v>
      </c>
      <c r="M141" s="29" t="s">
        <v>18</v>
      </c>
      <c r="N141" s="29">
        <v>3</v>
      </c>
      <c r="O141" s="29">
        <v>2</v>
      </c>
      <c r="P141" s="42" t="s">
        <v>18</v>
      </c>
      <c r="Q141" s="49">
        <f t="shared" si="118"/>
        <v>17</v>
      </c>
      <c r="R141" s="15">
        <f t="shared" si="119"/>
        <v>17</v>
      </c>
      <c r="S141" s="15">
        <f t="shared" si="120"/>
        <v>0</v>
      </c>
      <c r="T141" s="15">
        <f t="shared" si="121"/>
        <v>0</v>
      </c>
      <c r="U141" s="15">
        <f t="shared" si="122"/>
        <v>0</v>
      </c>
      <c r="V141" s="15">
        <f t="shared" si="123"/>
        <v>17</v>
      </c>
      <c r="W141" s="4">
        <v>1</v>
      </c>
      <c r="X141" s="4">
        <v>24</v>
      </c>
      <c r="Y141" s="4">
        <v>18</v>
      </c>
      <c r="Z141" s="4">
        <v>3</v>
      </c>
      <c r="AA141" s="3" t="s">
        <v>17</v>
      </c>
    </row>
    <row r="142" spans="1:27" hidden="1" outlineLevel="4">
      <c r="A142" s="2">
        <v>12</v>
      </c>
      <c r="B142" s="3" t="s">
        <v>44</v>
      </c>
      <c r="C142" s="3" t="s">
        <v>4</v>
      </c>
      <c r="D142" s="3" t="s">
        <v>21</v>
      </c>
      <c r="E142" s="29"/>
      <c r="F142" s="29"/>
      <c r="G142" s="29">
        <v>5</v>
      </c>
      <c r="H142" s="29">
        <v>6</v>
      </c>
      <c r="I142" s="29">
        <v>5</v>
      </c>
      <c r="J142" s="29">
        <v>4</v>
      </c>
      <c r="K142" s="29">
        <v>3</v>
      </c>
      <c r="L142" s="29" t="s">
        <v>18</v>
      </c>
      <c r="M142" s="29" t="s">
        <v>18</v>
      </c>
      <c r="N142" s="29">
        <v>4</v>
      </c>
      <c r="O142" s="29">
        <v>4</v>
      </c>
      <c r="P142" s="42" t="s">
        <v>18</v>
      </c>
      <c r="Q142" s="49">
        <f t="shared" si="118"/>
        <v>31</v>
      </c>
      <c r="R142" s="15">
        <f t="shared" si="119"/>
        <v>31</v>
      </c>
      <c r="S142" s="15">
        <f t="shared" si="120"/>
        <v>0</v>
      </c>
      <c r="T142" s="15">
        <f t="shared" si="121"/>
        <v>0</v>
      </c>
      <c r="U142" s="15">
        <f t="shared" si="122"/>
        <v>0</v>
      </c>
      <c r="V142" s="15">
        <f t="shared" si="123"/>
        <v>31</v>
      </c>
      <c r="W142" s="4">
        <v>1</v>
      </c>
      <c r="X142" s="4">
        <v>24</v>
      </c>
      <c r="Y142" s="4">
        <v>20</v>
      </c>
      <c r="Z142" s="4">
        <v>3</v>
      </c>
      <c r="AA142" s="3" t="s">
        <v>17</v>
      </c>
    </row>
    <row r="143" spans="1:27" hidden="1" outlineLevel="4">
      <c r="A143" s="2">
        <v>12</v>
      </c>
      <c r="B143" s="3" t="s">
        <v>44</v>
      </c>
      <c r="C143" s="3" t="s">
        <v>4</v>
      </c>
      <c r="D143" s="3" t="s">
        <v>109</v>
      </c>
      <c r="E143" s="29">
        <v>101</v>
      </c>
      <c r="F143" s="29">
        <v>70</v>
      </c>
      <c r="G143" s="29">
        <v>118</v>
      </c>
      <c r="H143" s="29">
        <v>74</v>
      </c>
      <c r="I143" s="29">
        <v>101</v>
      </c>
      <c r="J143" s="29">
        <v>100</v>
      </c>
      <c r="K143" s="29">
        <v>80</v>
      </c>
      <c r="L143" s="29">
        <v>48</v>
      </c>
      <c r="M143" s="29">
        <v>10</v>
      </c>
      <c r="N143" s="29">
        <v>50</v>
      </c>
      <c r="O143" s="29">
        <v>67</v>
      </c>
      <c r="P143" s="42" t="s">
        <v>18</v>
      </c>
      <c r="Q143" s="49">
        <f t="shared" si="118"/>
        <v>819</v>
      </c>
      <c r="R143" s="15">
        <f t="shared" si="119"/>
        <v>819</v>
      </c>
      <c r="S143" s="15">
        <f t="shared" si="120"/>
        <v>0</v>
      </c>
      <c r="T143" s="15">
        <f t="shared" si="121"/>
        <v>0</v>
      </c>
      <c r="U143" s="15">
        <f t="shared" si="122"/>
        <v>819</v>
      </c>
      <c r="V143" s="15">
        <f t="shared" si="123"/>
        <v>0</v>
      </c>
      <c r="W143" s="4">
        <v>3</v>
      </c>
      <c r="X143" s="4">
        <v>24</v>
      </c>
      <c r="Y143" s="4">
        <v>162</v>
      </c>
      <c r="Z143" s="4">
        <v>3</v>
      </c>
      <c r="AA143" s="3" t="s">
        <v>17</v>
      </c>
    </row>
    <row r="144" spans="1:27" hidden="1" outlineLevel="4">
      <c r="A144" s="2">
        <v>12</v>
      </c>
      <c r="B144" s="3" t="s">
        <v>44</v>
      </c>
      <c r="C144" s="3" t="s">
        <v>4</v>
      </c>
      <c r="D144" s="3" t="s">
        <v>107</v>
      </c>
      <c r="E144" s="29">
        <v>2</v>
      </c>
      <c r="F144" s="29">
        <v>2</v>
      </c>
      <c r="G144" s="29">
        <v>1</v>
      </c>
      <c r="H144" s="29" t="s">
        <v>18</v>
      </c>
      <c r="I144" s="29" t="s">
        <v>18</v>
      </c>
      <c r="J144" s="29" t="s">
        <v>18</v>
      </c>
      <c r="K144" s="29" t="s">
        <v>18</v>
      </c>
      <c r="L144" s="29" t="s">
        <v>18</v>
      </c>
      <c r="M144" s="29" t="s">
        <v>18</v>
      </c>
      <c r="N144" s="29" t="s">
        <v>18</v>
      </c>
      <c r="O144" s="29" t="s">
        <v>18</v>
      </c>
      <c r="P144" s="42" t="s">
        <v>18</v>
      </c>
      <c r="Q144" s="49">
        <f t="shared" si="118"/>
        <v>5</v>
      </c>
      <c r="R144" s="15">
        <f t="shared" si="119"/>
        <v>5</v>
      </c>
      <c r="S144" s="15">
        <f t="shared" si="120"/>
        <v>0</v>
      </c>
      <c r="T144" s="15">
        <f t="shared" si="121"/>
        <v>0</v>
      </c>
      <c r="U144" s="15">
        <f t="shared" si="122"/>
        <v>0</v>
      </c>
      <c r="V144" s="15">
        <f t="shared" si="123"/>
        <v>5</v>
      </c>
      <c r="W144" s="4">
        <v>8</v>
      </c>
      <c r="X144" s="4">
        <v>24</v>
      </c>
      <c r="Y144" s="4">
        <v>217</v>
      </c>
      <c r="Z144" s="4">
        <v>3</v>
      </c>
      <c r="AA144" s="3" t="s">
        <v>17</v>
      </c>
    </row>
    <row r="145" spans="1:27" hidden="1" outlineLevel="3">
      <c r="A145" s="2"/>
      <c r="B145" s="3"/>
      <c r="C145" s="181" t="s">
        <v>144</v>
      </c>
      <c r="D145" s="182"/>
      <c r="E145" s="30">
        <f t="shared" ref="E145:V145" si="143">SUBTOTAL(9,E140:E144)</f>
        <v>103</v>
      </c>
      <c r="F145" s="30">
        <f t="shared" si="143"/>
        <v>72</v>
      </c>
      <c r="G145" s="30">
        <f t="shared" si="143"/>
        <v>284</v>
      </c>
      <c r="H145" s="30">
        <f t="shared" si="143"/>
        <v>173</v>
      </c>
      <c r="I145" s="30">
        <f t="shared" si="143"/>
        <v>213</v>
      </c>
      <c r="J145" s="30">
        <f t="shared" si="143"/>
        <v>189</v>
      </c>
      <c r="K145" s="30">
        <f t="shared" si="143"/>
        <v>137</v>
      </c>
      <c r="L145" s="30">
        <f t="shared" si="143"/>
        <v>79</v>
      </c>
      <c r="M145" s="30">
        <f t="shared" si="143"/>
        <v>14</v>
      </c>
      <c r="N145" s="30">
        <f t="shared" si="143"/>
        <v>90</v>
      </c>
      <c r="O145" s="30">
        <f t="shared" si="143"/>
        <v>82</v>
      </c>
      <c r="P145" s="43">
        <f t="shared" si="143"/>
        <v>0</v>
      </c>
      <c r="Q145" s="50">
        <f t="shared" si="143"/>
        <v>1436</v>
      </c>
      <c r="R145" s="15">
        <f t="shared" si="143"/>
        <v>1436</v>
      </c>
      <c r="S145" s="15">
        <f t="shared" si="143"/>
        <v>0</v>
      </c>
      <c r="T145" s="15">
        <f t="shared" si="143"/>
        <v>0</v>
      </c>
      <c r="U145" s="15">
        <f t="shared" si="143"/>
        <v>819</v>
      </c>
      <c r="V145" s="15">
        <f t="shared" si="143"/>
        <v>617</v>
      </c>
      <c r="W145" s="4"/>
      <c r="X145" s="4"/>
      <c r="Y145" s="4"/>
      <c r="Z145" s="4"/>
      <c r="AA145" s="3"/>
    </row>
    <row r="146" spans="1:27" ht="15.6" outlineLevel="2" collapsed="1">
      <c r="A146" s="2"/>
      <c r="B146" s="195" t="s">
        <v>89</v>
      </c>
      <c r="C146" s="195"/>
      <c r="D146" s="195"/>
      <c r="E146" s="24">
        <f t="shared" ref="E146:V146" si="144">SUBTOTAL(9,E140:E144)</f>
        <v>103</v>
      </c>
      <c r="F146" s="24">
        <f t="shared" si="144"/>
        <v>72</v>
      </c>
      <c r="G146" s="24">
        <f t="shared" si="144"/>
        <v>284</v>
      </c>
      <c r="H146" s="24">
        <f t="shared" si="144"/>
        <v>173</v>
      </c>
      <c r="I146" s="24">
        <f t="shared" si="144"/>
        <v>213</v>
      </c>
      <c r="J146" s="24">
        <f t="shared" si="144"/>
        <v>189</v>
      </c>
      <c r="K146" s="24">
        <f t="shared" si="144"/>
        <v>137</v>
      </c>
      <c r="L146" s="24">
        <f t="shared" si="144"/>
        <v>79</v>
      </c>
      <c r="M146" s="24">
        <f t="shared" si="144"/>
        <v>14</v>
      </c>
      <c r="N146" s="24">
        <f t="shared" si="144"/>
        <v>90</v>
      </c>
      <c r="O146" s="24">
        <f t="shared" si="144"/>
        <v>82</v>
      </c>
      <c r="P146" s="45">
        <f t="shared" si="144"/>
        <v>0</v>
      </c>
      <c r="Q146" s="52">
        <f t="shared" si="144"/>
        <v>1436</v>
      </c>
      <c r="R146" s="15">
        <f t="shared" si="144"/>
        <v>1436</v>
      </c>
      <c r="S146" s="15">
        <f t="shared" si="144"/>
        <v>0</v>
      </c>
      <c r="T146" s="15">
        <f t="shared" si="144"/>
        <v>0</v>
      </c>
      <c r="U146" s="15">
        <f t="shared" si="144"/>
        <v>819</v>
      </c>
      <c r="V146" s="15">
        <f t="shared" si="144"/>
        <v>617</v>
      </c>
      <c r="W146" s="4"/>
      <c r="X146" s="4"/>
      <c r="Y146" s="4"/>
      <c r="Z146" s="4"/>
      <c r="AA146" s="3"/>
    </row>
    <row r="147" spans="1:27" hidden="1" outlineLevel="4">
      <c r="A147" s="2">
        <v>12</v>
      </c>
      <c r="B147" s="3" t="s">
        <v>45</v>
      </c>
      <c r="C147" s="3" t="s">
        <v>4</v>
      </c>
      <c r="D147" s="3" t="s">
        <v>16</v>
      </c>
      <c r="E147" s="29"/>
      <c r="F147" s="29">
        <v>146</v>
      </c>
      <c r="G147" s="29">
        <v>246</v>
      </c>
      <c r="H147" s="29">
        <v>179</v>
      </c>
      <c r="I147" s="29">
        <v>221</v>
      </c>
      <c r="J147" s="29">
        <v>268</v>
      </c>
      <c r="K147" s="29">
        <v>168</v>
      </c>
      <c r="L147" s="29">
        <v>117</v>
      </c>
      <c r="M147" s="29">
        <v>236</v>
      </c>
      <c r="N147" s="29">
        <v>283</v>
      </c>
      <c r="O147" s="29">
        <v>217</v>
      </c>
      <c r="P147" s="42" t="s">
        <v>18</v>
      </c>
      <c r="Q147" s="49">
        <f t="shared" si="118"/>
        <v>2081</v>
      </c>
      <c r="R147" s="15">
        <f t="shared" si="119"/>
        <v>2081</v>
      </c>
      <c r="S147" s="15">
        <f t="shared" si="120"/>
        <v>0</v>
      </c>
      <c r="T147" s="15">
        <f t="shared" si="121"/>
        <v>0</v>
      </c>
      <c r="U147" s="15">
        <f t="shared" si="122"/>
        <v>0</v>
      </c>
      <c r="V147" s="15">
        <f t="shared" si="123"/>
        <v>2081</v>
      </c>
      <c r="W147" s="4">
        <v>1</v>
      </c>
      <c r="X147" s="4">
        <v>7</v>
      </c>
      <c r="Y147" s="4">
        <v>17</v>
      </c>
      <c r="Z147" s="4">
        <v>3</v>
      </c>
      <c r="AA147" s="3" t="s">
        <v>17</v>
      </c>
    </row>
    <row r="148" spans="1:27" hidden="1" outlineLevel="4">
      <c r="A148" s="2">
        <v>12</v>
      </c>
      <c r="B148" s="3" t="s">
        <v>45</v>
      </c>
      <c r="C148" s="3" t="s">
        <v>4</v>
      </c>
      <c r="D148" s="3" t="s">
        <v>19</v>
      </c>
      <c r="E148" s="29"/>
      <c r="F148" s="29">
        <v>35</v>
      </c>
      <c r="G148" s="29">
        <v>58</v>
      </c>
      <c r="H148" s="29">
        <v>59</v>
      </c>
      <c r="I148" s="29">
        <v>70</v>
      </c>
      <c r="J148" s="29">
        <v>75</v>
      </c>
      <c r="K148" s="29">
        <v>44</v>
      </c>
      <c r="L148" s="29">
        <v>43</v>
      </c>
      <c r="M148" s="29">
        <v>72</v>
      </c>
      <c r="N148" s="29">
        <v>54</v>
      </c>
      <c r="O148" s="29">
        <v>46</v>
      </c>
      <c r="P148" s="42" t="s">
        <v>18</v>
      </c>
      <c r="Q148" s="49">
        <f t="shared" si="118"/>
        <v>556</v>
      </c>
      <c r="R148" s="15">
        <f t="shared" si="119"/>
        <v>556</v>
      </c>
      <c r="S148" s="15">
        <f t="shared" si="120"/>
        <v>0</v>
      </c>
      <c r="T148" s="15">
        <f t="shared" si="121"/>
        <v>0</v>
      </c>
      <c r="U148" s="15">
        <f t="shared" si="122"/>
        <v>0</v>
      </c>
      <c r="V148" s="15">
        <f t="shared" si="123"/>
        <v>556</v>
      </c>
      <c r="W148" s="4">
        <v>1</v>
      </c>
      <c r="X148" s="4">
        <v>7</v>
      </c>
      <c r="Y148" s="4">
        <v>18</v>
      </c>
      <c r="Z148" s="4">
        <v>3</v>
      </c>
      <c r="AA148" s="3" t="s">
        <v>17</v>
      </c>
    </row>
    <row r="149" spans="1:27" hidden="1" outlineLevel="4">
      <c r="A149" s="2">
        <v>12</v>
      </c>
      <c r="B149" s="3" t="s">
        <v>45</v>
      </c>
      <c r="C149" s="3" t="s">
        <v>4</v>
      </c>
      <c r="D149" s="3" t="s">
        <v>21</v>
      </c>
      <c r="E149" s="29"/>
      <c r="F149" s="29">
        <v>22</v>
      </c>
      <c r="G149" s="29">
        <v>38</v>
      </c>
      <c r="H149" s="29">
        <v>48</v>
      </c>
      <c r="I149" s="29">
        <v>43</v>
      </c>
      <c r="J149" s="29">
        <v>50</v>
      </c>
      <c r="K149" s="29">
        <v>33</v>
      </c>
      <c r="L149" s="29">
        <v>19</v>
      </c>
      <c r="M149" s="29">
        <v>49</v>
      </c>
      <c r="N149" s="29">
        <v>57</v>
      </c>
      <c r="O149" s="29">
        <v>35</v>
      </c>
      <c r="P149" s="42" t="s">
        <v>18</v>
      </c>
      <c r="Q149" s="49">
        <f t="shared" si="118"/>
        <v>394</v>
      </c>
      <c r="R149" s="15">
        <f t="shared" si="119"/>
        <v>394</v>
      </c>
      <c r="S149" s="15">
        <f t="shared" si="120"/>
        <v>0</v>
      </c>
      <c r="T149" s="15">
        <f t="shared" si="121"/>
        <v>0</v>
      </c>
      <c r="U149" s="15">
        <f t="shared" si="122"/>
        <v>0</v>
      </c>
      <c r="V149" s="15">
        <f t="shared" si="123"/>
        <v>394</v>
      </c>
      <c r="W149" s="4">
        <v>1</v>
      </c>
      <c r="X149" s="4">
        <v>7</v>
      </c>
      <c r="Y149" s="4">
        <v>20</v>
      </c>
      <c r="Z149" s="4">
        <v>3</v>
      </c>
      <c r="AA149" s="3" t="s">
        <v>17</v>
      </c>
    </row>
    <row r="150" spans="1:27" hidden="1" outlineLevel="4">
      <c r="A150" s="2">
        <v>12</v>
      </c>
      <c r="B150" s="3" t="s">
        <v>45</v>
      </c>
      <c r="C150" s="3" t="s">
        <v>4</v>
      </c>
      <c r="D150" s="3" t="s">
        <v>109</v>
      </c>
      <c r="E150" s="29">
        <v>352</v>
      </c>
      <c r="F150" s="29">
        <v>246</v>
      </c>
      <c r="G150" s="29">
        <v>210</v>
      </c>
      <c r="H150" s="29">
        <v>149</v>
      </c>
      <c r="I150" s="29">
        <v>165</v>
      </c>
      <c r="J150" s="29">
        <v>189</v>
      </c>
      <c r="K150" s="29">
        <v>177</v>
      </c>
      <c r="L150" s="29">
        <v>190</v>
      </c>
      <c r="M150" s="29">
        <v>195</v>
      </c>
      <c r="N150" s="29">
        <v>169</v>
      </c>
      <c r="O150" s="29">
        <v>170</v>
      </c>
      <c r="P150" s="42" t="s">
        <v>18</v>
      </c>
      <c r="Q150" s="49">
        <f t="shared" si="118"/>
        <v>2212</v>
      </c>
      <c r="R150" s="15">
        <f t="shared" si="119"/>
        <v>2212</v>
      </c>
      <c r="S150" s="15">
        <f t="shared" si="120"/>
        <v>0</v>
      </c>
      <c r="T150" s="15">
        <f t="shared" si="121"/>
        <v>0</v>
      </c>
      <c r="U150" s="15">
        <f t="shared" si="122"/>
        <v>2212</v>
      </c>
      <c r="V150" s="15">
        <f t="shared" si="123"/>
        <v>0</v>
      </c>
      <c r="W150" s="4">
        <v>3</v>
      </c>
      <c r="X150" s="4">
        <v>7</v>
      </c>
      <c r="Y150" s="4">
        <v>162</v>
      </c>
      <c r="Z150" s="4">
        <v>3</v>
      </c>
      <c r="AA150" s="3" t="s">
        <v>17</v>
      </c>
    </row>
    <row r="151" spans="1:27" hidden="1" outlineLevel="4">
      <c r="A151" s="2">
        <v>12</v>
      </c>
      <c r="B151" s="3" t="s">
        <v>45</v>
      </c>
      <c r="C151" s="3" t="s">
        <v>4</v>
      </c>
      <c r="D151" s="3" t="s">
        <v>107</v>
      </c>
      <c r="E151" s="29">
        <v>12</v>
      </c>
      <c r="F151" s="29">
        <v>6</v>
      </c>
      <c r="G151" s="29"/>
      <c r="H151" s="29" t="s">
        <v>18</v>
      </c>
      <c r="I151" s="29" t="s">
        <v>18</v>
      </c>
      <c r="J151" s="29" t="s">
        <v>18</v>
      </c>
      <c r="K151" s="29" t="s">
        <v>18</v>
      </c>
      <c r="L151" s="29" t="s">
        <v>18</v>
      </c>
      <c r="M151" s="29" t="s">
        <v>18</v>
      </c>
      <c r="N151" s="29" t="s">
        <v>18</v>
      </c>
      <c r="O151" s="29" t="s">
        <v>18</v>
      </c>
      <c r="P151" s="42" t="s">
        <v>18</v>
      </c>
      <c r="Q151" s="49">
        <f t="shared" si="118"/>
        <v>18</v>
      </c>
      <c r="R151" s="15">
        <f t="shared" si="119"/>
        <v>18</v>
      </c>
      <c r="S151" s="15">
        <f t="shared" si="120"/>
        <v>0</v>
      </c>
      <c r="T151" s="15">
        <f t="shared" si="121"/>
        <v>0</v>
      </c>
      <c r="U151" s="15">
        <f t="shared" si="122"/>
        <v>0</v>
      </c>
      <c r="V151" s="15">
        <f t="shared" si="123"/>
        <v>18</v>
      </c>
      <c r="W151" s="4">
        <v>8</v>
      </c>
      <c r="X151" s="4">
        <v>7</v>
      </c>
      <c r="Y151" s="4">
        <v>217</v>
      </c>
      <c r="Z151" s="4">
        <v>3</v>
      </c>
      <c r="AA151" s="3" t="s">
        <v>17</v>
      </c>
    </row>
    <row r="152" spans="1:27" hidden="1" outlineLevel="4">
      <c r="A152" s="2">
        <v>12</v>
      </c>
      <c r="B152" s="3" t="s">
        <v>45</v>
      </c>
      <c r="C152" s="3" t="s">
        <v>4</v>
      </c>
      <c r="D152" s="3" t="s">
        <v>111</v>
      </c>
      <c r="E152" s="29"/>
      <c r="F152" s="29"/>
      <c r="G152" s="29"/>
      <c r="H152" s="29" t="s">
        <v>18</v>
      </c>
      <c r="I152" s="29">
        <v>1</v>
      </c>
      <c r="J152" s="29" t="s">
        <v>18</v>
      </c>
      <c r="K152" s="29" t="s">
        <v>18</v>
      </c>
      <c r="L152" s="29" t="s">
        <v>18</v>
      </c>
      <c r="M152" s="29" t="s">
        <v>18</v>
      </c>
      <c r="N152" s="29" t="s">
        <v>18</v>
      </c>
      <c r="O152" s="29" t="s">
        <v>18</v>
      </c>
      <c r="P152" s="42" t="s">
        <v>18</v>
      </c>
      <c r="Q152" s="49">
        <f t="shared" ref="Q152" si="145">SUM(E152:P152)</f>
        <v>1</v>
      </c>
      <c r="R152" s="15">
        <f t="shared" si="119"/>
        <v>1</v>
      </c>
      <c r="S152" s="15">
        <f t="shared" ref="S152" si="146">IF(C152="OTROS TEMAS GENERALITAT",Q152,0)</f>
        <v>0</v>
      </c>
      <c r="T152" s="15">
        <f t="shared" ref="T152" si="147">IF(C152="TEMAS MUNICIPALES",Q152,0)</f>
        <v>0</v>
      </c>
      <c r="U152" s="15">
        <f t="shared" ref="U152" si="148">IF(W152=3,Q152,0)</f>
        <v>1</v>
      </c>
      <c r="V152" s="15">
        <f t="shared" ref="V152" si="149">IF(W152&lt;&gt;3,Q152,0)</f>
        <v>0</v>
      </c>
      <c r="W152" s="4">
        <v>3</v>
      </c>
      <c r="X152" s="4">
        <v>7</v>
      </c>
      <c r="Y152" s="4">
        <v>224</v>
      </c>
      <c r="Z152" s="4">
        <v>3</v>
      </c>
      <c r="AA152" s="3" t="s">
        <v>17</v>
      </c>
    </row>
    <row r="153" spans="1:27" hidden="1" outlineLevel="3">
      <c r="A153" s="2"/>
      <c r="B153" s="3"/>
      <c r="C153" s="181" t="s">
        <v>144</v>
      </c>
      <c r="D153" s="182"/>
      <c r="E153" s="30">
        <f t="shared" ref="E153:V153" si="150">SUBTOTAL(9,E147:E152)</f>
        <v>364</v>
      </c>
      <c r="F153" s="30">
        <f t="shared" si="150"/>
        <v>455</v>
      </c>
      <c r="G153" s="30">
        <f t="shared" si="150"/>
        <v>552</v>
      </c>
      <c r="H153" s="30">
        <f t="shared" si="150"/>
        <v>435</v>
      </c>
      <c r="I153" s="30">
        <f t="shared" si="150"/>
        <v>500</v>
      </c>
      <c r="J153" s="30">
        <f t="shared" si="150"/>
        <v>582</v>
      </c>
      <c r="K153" s="30">
        <f t="shared" si="150"/>
        <v>422</v>
      </c>
      <c r="L153" s="30">
        <f t="shared" si="150"/>
        <v>369</v>
      </c>
      <c r="M153" s="30">
        <f t="shared" si="150"/>
        <v>552</v>
      </c>
      <c r="N153" s="30">
        <f t="shared" si="150"/>
        <v>563</v>
      </c>
      <c r="O153" s="30">
        <f t="shared" si="150"/>
        <v>468</v>
      </c>
      <c r="P153" s="43">
        <f t="shared" si="150"/>
        <v>0</v>
      </c>
      <c r="Q153" s="50">
        <f t="shared" si="150"/>
        <v>5262</v>
      </c>
      <c r="R153" s="15">
        <f t="shared" si="150"/>
        <v>5262</v>
      </c>
      <c r="S153" s="15">
        <f t="shared" si="150"/>
        <v>0</v>
      </c>
      <c r="T153" s="15">
        <f t="shared" si="150"/>
        <v>0</v>
      </c>
      <c r="U153" s="15">
        <f t="shared" si="150"/>
        <v>2213</v>
      </c>
      <c r="V153" s="15">
        <f t="shared" si="150"/>
        <v>3049</v>
      </c>
      <c r="W153" s="4"/>
      <c r="X153" s="4"/>
      <c r="Y153" s="4"/>
      <c r="Z153" s="4"/>
      <c r="AA153" s="3"/>
    </row>
    <row r="154" spans="1:27" ht="15.6" outlineLevel="2" collapsed="1">
      <c r="A154" s="2"/>
      <c r="B154" s="195" t="s">
        <v>90</v>
      </c>
      <c r="C154" s="195"/>
      <c r="D154" s="195"/>
      <c r="E154" s="24">
        <f t="shared" ref="E154:V154" si="151">SUBTOTAL(9,E147:E152)</f>
        <v>364</v>
      </c>
      <c r="F154" s="24">
        <f t="shared" si="151"/>
        <v>455</v>
      </c>
      <c r="G154" s="24">
        <f t="shared" si="151"/>
        <v>552</v>
      </c>
      <c r="H154" s="24">
        <f t="shared" si="151"/>
        <v>435</v>
      </c>
      <c r="I154" s="24">
        <f t="shared" si="151"/>
        <v>500</v>
      </c>
      <c r="J154" s="24">
        <f t="shared" si="151"/>
        <v>582</v>
      </c>
      <c r="K154" s="24">
        <f t="shared" si="151"/>
        <v>422</v>
      </c>
      <c r="L154" s="24">
        <f t="shared" si="151"/>
        <v>369</v>
      </c>
      <c r="M154" s="24">
        <f t="shared" si="151"/>
        <v>552</v>
      </c>
      <c r="N154" s="24">
        <f t="shared" si="151"/>
        <v>563</v>
      </c>
      <c r="O154" s="24">
        <f t="shared" si="151"/>
        <v>468</v>
      </c>
      <c r="P154" s="45">
        <f t="shared" si="151"/>
        <v>0</v>
      </c>
      <c r="Q154" s="52">
        <f t="shared" si="151"/>
        <v>5262</v>
      </c>
      <c r="R154" s="15">
        <f t="shared" si="151"/>
        <v>5262</v>
      </c>
      <c r="S154" s="15">
        <f t="shared" si="151"/>
        <v>0</v>
      </c>
      <c r="T154" s="15">
        <f t="shared" si="151"/>
        <v>0</v>
      </c>
      <c r="U154" s="15">
        <f t="shared" si="151"/>
        <v>2213</v>
      </c>
      <c r="V154" s="15">
        <f t="shared" si="151"/>
        <v>3049</v>
      </c>
      <c r="W154" s="4"/>
      <c r="X154" s="4"/>
      <c r="Y154" s="4"/>
      <c r="Z154" s="4"/>
      <c r="AA154" s="3"/>
    </row>
    <row r="155" spans="1:27" hidden="1" outlineLevel="4">
      <c r="A155" s="2">
        <v>12</v>
      </c>
      <c r="B155" s="3" t="s">
        <v>46</v>
      </c>
      <c r="C155" s="3" t="s">
        <v>4</v>
      </c>
      <c r="D155" s="3" t="s">
        <v>16</v>
      </c>
      <c r="E155" s="29">
        <v>42</v>
      </c>
      <c r="F155" s="29">
        <v>187</v>
      </c>
      <c r="G155" s="29">
        <v>346</v>
      </c>
      <c r="H155" s="29">
        <v>210</v>
      </c>
      <c r="I155" s="29">
        <v>297</v>
      </c>
      <c r="J155" s="29">
        <v>384</v>
      </c>
      <c r="K155" s="29">
        <v>501</v>
      </c>
      <c r="L155" s="29">
        <v>316</v>
      </c>
      <c r="M155" s="29">
        <v>329</v>
      </c>
      <c r="N155" s="29">
        <v>317</v>
      </c>
      <c r="O155" s="29">
        <v>266</v>
      </c>
      <c r="P155" s="42" t="s">
        <v>18</v>
      </c>
      <c r="Q155" s="49">
        <f t="shared" si="118"/>
        <v>3195</v>
      </c>
      <c r="R155" s="15">
        <f t="shared" si="119"/>
        <v>3195</v>
      </c>
      <c r="S155" s="15">
        <f t="shared" si="120"/>
        <v>0</v>
      </c>
      <c r="T155" s="15">
        <f t="shared" si="121"/>
        <v>0</v>
      </c>
      <c r="U155" s="15">
        <f t="shared" si="122"/>
        <v>0</v>
      </c>
      <c r="V155" s="15">
        <f t="shared" si="123"/>
        <v>3195</v>
      </c>
      <c r="W155" s="4">
        <v>1</v>
      </c>
      <c r="X155" s="4">
        <v>33</v>
      </c>
      <c r="Y155" s="4">
        <v>17</v>
      </c>
      <c r="Z155" s="4">
        <v>3</v>
      </c>
      <c r="AA155" s="3" t="s">
        <v>17</v>
      </c>
    </row>
    <row r="156" spans="1:27" hidden="1" outlineLevel="4">
      <c r="A156" s="2">
        <v>12</v>
      </c>
      <c r="B156" s="3" t="s">
        <v>46</v>
      </c>
      <c r="C156" s="3" t="s">
        <v>4</v>
      </c>
      <c r="D156" s="3" t="s">
        <v>19</v>
      </c>
      <c r="E156" s="29"/>
      <c r="F156" s="29">
        <v>36</v>
      </c>
      <c r="G156" s="29">
        <v>80</v>
      </c>
      <c r="H156" s="29">
        <v>53</v>
      </c>
      <c r="I156" s="29">
        <v>96</v>
      </c>
      <c r="J156" s="29">
        <v>97</v>
      </c>
      <c r="K156" s="29">
        <v>108</v>
      </c>
      <c r="L156" s="29">
        <v>117</v>
      </c>
      <c r="M156" s="29">
        <v>136</v>
      </c>
      <c r="N156" s="29">
        <v>98</v>
      </c>
      <c r="O156" s="29">
        <v>130</v>
      </c>
      <c r="P156" s="42" t="s">
        <v>18</v>
      </c>
      <c r="Q156" s="49">
        <f t="shared" si="118"/>
        <v>951</v>
      </c>
      <c r="R156" s="15">
        <f t="shared" si="119"/>
        <v>951</v>
      </c>
      <c r="S156" s="15">
        <f t="shared" si="120"/>
        <v>0</v>
      </c>
      <c r="T156" s="15">
        <f t="shared" si="121"/>
        <v>0</v>
      </c>
      <c r="U156" s="15">
        <f t="shared" si="122"/>
        <v>0</v>
      </c>
      <c r="V156" s="15">
        <f t="shared" si="123"/>
        <v>951</v>
      </c>
      <c r="W156" s="4">
        <v>1</v>
      </c>
      <c r="X156" s="4">
        <v>33</v>
      </c>
      <c r="Y156" s="4">
        <v>18</v>
      </c>
      <c r="Z156" s="4">
        <v>3</v>
      </c>
      <c r="AA156" s="3" t="s">
        <v>17</v>
      </c>
    </row>
    <row r="157" spans="1:27" hidden="1" outlineLevel="4">
      <c r="A157" s="2">
        <v>12</v>
      </c>
      <c r="B157" s="3" t="s">
        <v>46</v>
      </c>
      <c r="C157" s="3" t="s">
        <v>4</v>
      </c>
      <c r="D157" s="3" t="s">
        <v>21</v>
      </c>
      <c r="E157" s="29"/>
      <c r="F157" s="29">
        <v>6</v>
      </c>
      <c r="G157" s="29">
        <v>17</v>
      </c>
      <c r="H157" s="29">
        <v>36</v>
      </c>
      <c r="I157" s="29">
        <v>61</v>
      </c>
      <c r="J157" s="29">
        <v>53</v>
      </c>
      <c r="K157" s="29">
        <v>130</v>
      </c>
      <c r="L157" s="29">
        <v>54</v>
      </c>
      <c r="M157" s="29">
        <v>77</v>
      </c>
      <c r="N157" s="29">
        <v>66</v>
      </c>
      <c r="O157" s="29">
        <v>53</v>
      </c>
      <c r="P157" s="42" t="s">
        <v>18</v>
      </c>
      <c r="Q157" s="49">
        <f t="shared" si="118"/>
        <v>553</v>
      </c>
      <c r="R157" s="15">
        <f t="shared" si="119"/>
        <v>553</v>
      </c>
      <c r="S157" s="15">
        <f t="shared" si="120"/>
        <v>0</v>
      </c>
      <c r="T157" s="15">
        <f t="shared" si="121"/>
        <v>0</v>
      </c>
      <c r="U157" s="15">
        <f t="shared" si="122"/>
        <v>0</v>
      </c>
      <c r="V157" s="15">
        <f t="shared" si="123"/>
        <v>553</v>
      </c>
      <c r="W157" s="4">
        <v>1</v>
      </c>
      <c r="X157" s="4">
        <v>33</v>
      </c>
      <c r="Y157" s="4">
        <v>20</v>
      </c>
      <c r="Z157" s="4">
        <v>3</v>
      </c>
      <c r="AA157" s="3" t="s">
        <v>17</v>
      </c>
    </row>
    <row r="158" spans="1:27" hidden="1" outlineLevel="4">
      <c r="A158" s="2">
        <v>12</v>
      </c>
      <c r="B158" s="3" t="s">
        <v>46</v>
      </c>
      <c r="C158" s="3" t="s">
        <v>4</v>
      </c>
      <c r="D158" t="s">
        <v>169</v>
      </c>
      <c r="E158" s="29"/>
      <c r="F158" s="29"/>
      <c r="G158" s="29"/>
      <c r="H158" s="29"/>
      <c r="I158" s="29"/>
      <c r="J158" s="29"/>
      <c r="K158" s="29"/>
      <c r="L158" s="29"/>
      <c r="M158" s="29">
        <v>3</v>
      </c>
      <c r="N158" s="29">
        <v>8</v>
      </c>
      <c r="O158" s="29">
        <v>3</v>
      </c>
      <c r="P158" s="42" t="s">
        <v>18</v>
      </c>
      <c r="Q158" s="49">
        <f t="shared" ref="Q158" si="152">SUM(E158:P158)</f>
        <v>14</v>
      </c>
      <c r="R158" s="15">
        <f t="shared" ref="R158" si="153">IF(C158="ATENCIÓN CIUDADANÍA",Q158,0)</f>
        <v>14</v>
      </c>
      <c r="S158" s="15">
        <f t="shared" ref="S158" si="154">IF(C158="OTROS TEMAS GENERALITAT",Q158,0)</f>
        <v>0</v>
      </c>
      <c r="T158" s="15">
        <f t="shared" ref="T158" si="155">IF(C158="TEMAS MUNICIPALES",Q158,0)</f>
        <v>0</v>
      </c>
      <c r="U158" s="15">
        <f t="shared" ref="U158" si="156">IF(W158=3,Q158,0)</f>
        <v>14</v>
      </c>
      <c r="V158" s="15">
        <f t="shared" ref="V158" si="157">IF(W158&lt;&gt;3,Q158,0)</f>
        <v>0</v>
      </c>
      <c r="W158" s="4">
        <v>3</v>
      </c>
      <c r="X158" s="4">
        <v>33</v>
      </c>
      <c r="Y158" s="4">
        <v>94</v>
      </c>
      <c r="Z158" s="4">
        <v>3</v>
      </c>
      <c r="AA158" s="3" t="s">
        <v>17</v>
      </c>
    </row>
    <row r="159" spans="1:27" hidden="1" outlineLevel="4">
      <c r="A159" s="2">
        <v>12</v>
      </c>
      <c r="B159" s="3" t="s">
        <v>46</v>
      </c>
      <c r="C159" s="3" t="s">
        <v>4</v>
      </c>
      <c r="D159" s="3" t="s">
        <v>109</v>
      </c>
      <c r="E159" s="29">
        <v>354</v>
      </c>
      <c r="F159" s="29">
        <v>341</v>
      </c>
      <c r="G159" s="29">
        <v>300</v>
      </c>
      <c r="H159" s="29">
        <v>287</v>
      </c>
      <c r="I159" s="29">
        <v>271</v>
      </c>
      <c r="J159" s="29">
        <v>278</v>
      </c>
      <c r="K159" s="29">
        <v>308</v>
      </c>
      <c r="L159" s="29">
        <v>212</v>
      </c>
      <c r="M159" s="29">
        <v>313</v>
      </c>
      <c r="N159" s="29">
        <v>228</v>
      </c>
      <c r="O159" s="29">
        <v>180</v>
      </c>
      <c r="P159" s="42" t="s">
        <v>18</v>
      </c>
      <c r="Q159" s="49">
        <f t="shared" si="118"/>
        <v>3072</v>
      </c>
      <c r="R159" s="15">
        <f t="shared" si="119"/>
        <v>3072</v>
      </c>
      <c r="S159" s="15">
        <f t="shared" si="120"/>
        <v>0</v>
      </c>
      <c r="T159" s="15">
        <f t="shared" si="121"/>
        <v>0</v>
      </c>
      <c r="U159" s="15">
        <f t="shared" si="122"/>
        <v>3072</v>
      </c>
      <c r="V159" s="15">
        <f t="shared" si="123"/>
        <v>0</v>
      </c>
      <c r="W159" s="4">
        <v>3</v>
      </c>
      <c r="X159" s="4">
        <v>33</v>
      </c>
      <c r="Y159" s="4">
        <v>162</v>
      </c>
      <c r="Z159" s="4">
        <v>3</v>
      </c>
      <c r="AA159" s="3" t="s">
        <v>17</v>
      </c>
    </row>
    <row r="160" spans="1:27" hidden="1" outlineLevel="4">
      <c r="A160" s="2">
        <v>12</v>
      </c>
      <c r="B160" s="3" t="s">
        <v>46</v>
      </c>
      <c r="C160" s="3" t="s">
        <v>4</v>
      </c>
      <c r="D160" s="3" t="s">
        <v>107</v>
      </c>
      <c r="E160" s="29">
        <v>74</v>
      </c>
      <c r="F160" s="29">
        <v>134</v>
      </c>
      <c r="G160" s="29">
        <v>132</v>
      </c>
      <c r="H160" s="29">
        <v>46</v>
      </c>
      <c r="I160" s="29">
        <v>64</v>
      </c>
      <c r="J160" s="29">
        <v>82</v>
      </c>
      <c r="K160" s="29">
        <v>99</v>
      </c>
      <c r="L160" s="29">
        <v>104</v>
      </c>
      <c r="M160" s="29">
        <v>149</v>
      </c>
      <c r="N160" s="29">
        <v>131</v>
      </c>
      <c r="O160" s="29">
        <v>103</v>
      </c>
      <c r="P160" s="42" t="s">
        <v>18</v>
      </c>
      <c r="Q160" s="49">
        <f t="shared" si="118"/>
        <v>1118</v>
      </c>
      <c r="R160" s="15">
        <f t="shared" si="119"/>
        <v>1118</v>
      </c>
      <c r="S160" s="15">
        <f t="shared" si="120"/>
        <v>0</v>
      </c>
      <c r="T160" s="15">
        <f t="shared" si="121"/>
        <v>0</v>
      </c>
      <c r="U160" s="15">
        <f t="shared" si="122"/>
        <v>0</v>
      </c>
      <c r="V160" s="15">
        <f t="shared" si="123"/>
        <v>1118</v>
      </c>
      <c r="W160" s="4">
        <v>8</v>
      </c>
      <c r="X160" s="4">
        <v>33</v>
      </c>
      <c r="Y160" s="4">
        <v>217</v>
      </c>
      <c r="Z160" s="4">
        <v>3</v>
      </c>
      <c r="AA160" s="3" t="s">
        <v>17</v>
      </c>
    </row>
    <row r="161" spans="1:27" hidden="1" outlineLevel="4">
      <c r="A161" s="2">
        <v>12</v>
      </c>
      <c r="B161" s="3" t="s">
        <v>46</v>
      </c>
      <c r="C161" s="3" t="s">
        <v>4</v>
      </c>
      <c r="D161" s="177" t="s">
        <v>111</v>
      </c>
      <c r="E161" s="29"/>
      <c r="F161" s="29"/>
      <c r="G161" s="29"/>
      <c r="H161" s="29"/>
      <c r="I161" s="29">
        <v>1</v>
      </c>
      <c r="J161" s="29" t="s">
        <v>18</v>
      </c>
      <c r="K161" s="29">
        <v>1</v>
      </c>
      <c r="L161" s="29">
        <v>3</v>
      </c>
      <c r="M161" s="29">
        <v>1</v>
      </c>
      <c r="N161" s="29">
        <v>1</v>
      </c>
      <c r="O161" s="29">
        <v>1</v>
      </c>
      <c r="P161" s="42" t="s">
        <v>18</v>
      </c>
      <c r="Q161" s="49">
        <f t="shared" ref="Q161" si="158">SUM(E161:P161)</f>
        <v>8</v>
      </c>
      <c r="R161" s="15">
        <f t="shared" si="119"/>
        <v>8</v>
      </c>
      <c r="S161" s="15">
        <f t="shared" ref="S161" si="159">IF(C161="OTROS TEMAS GENERALITAT",Q161,0)</f>
        <v>0</v>
      </c>
      <c r="T161" s="15">
        <f t="shared" ref="T161" si="160">IF(C161="TEMAS MUNICIPALES",Q161,0)</f>
        <v>0</v>
      </c>
      <c r="U161" s="15">
        <f t="shared" ref="U161" si="161">IF(W161=3,Q161,0)</f>
        <v>8</v>
      </c>
      <c r="V161" s="15">
        <f t="shared" ref="V161" si="162">IF(W161&lt;&gt;3,Q161,0)</f>
        <v>0</v>
      </c>
      <c r="W161" s="4">
        <v>3</v>
      </c>
      <c r="X161" s="4">
        <v>33</v>
      </c>
      <c r="Y161" s="4">
        <v>224</v>
      </c>
      <c r="Z161" s="4">
        <v>3</v>
      </c>
      <c r="AA161" s="3" t="s">
        <v>17</v>
      </c>
    </row>
    <row r="162" spans="1:27" hidden="1" outlineLevel="4">
      <c r="A162" s="2">
        <v>12</v>
      </c>
      <c r="B162" s="3" t="s">
        <v>46</v>
      </c>
      <c r="C162" s="3" t="s">
        <v>4</v>
      </c>
      <c r="D162" s="3" t="s">
        <v>47</v>
      </c>
      <c r="E162" s="29"/>
      <c r="F162" s="29"/>
      <c r="G162" s="29">
        <v>11</v>
      </c>
      <c r="H162" s="29">
        <v>5</v>
      </c>
      <c r="I162" s="29">
        <v>5</v>
      </c>
      <c r="J162" s="29" t="s">
        <v>18</v>
      </c>
      <c r="K162" s="29" t="s">
        <v>18</v>
      </c>
      <c r="L162" s="29" t="s">
        <v>18</v>
      </c>
      <c r="M162" s="29" t="s">
        <v>18</v>
      </c>
      <c r="N162" s="29">
        <v>2</v>
      </c>
      <c r="O162" s="29">
        <v>15</v>
      </c>
      <c r="P162" s="42" t="s">
        <v>18</v>
      </c>
      <c r="Q162" s="49">
        <f t="shared" si="118"/>
        <v>38</v>
      </c>
      <c r="R162" s="15">
        <f t="shared" si="119"/>
        <v>38</v>
      </c>
      <c r="S162" s="15">
        <f t="shared" si="120"/>
        <v>0</v>
      </c>
      <c r="T162" s="15">
        <f t="shared" si="121"/>
        <v>0</v>
      </c>
      <c r="U162" s="15">
        <f t="shared" si="122"/>
        <v>0</v>
      </c>
      <c r="V162" s="15">
        <f t="shared" si="123"/>
        <v>38</v>
      </c>
      <c r="W162" s="4">
        <v>1</v>
      </c>
      <c r="X162" s="4">
        <v>33</v>
      </c>
      <c r="Y162" s="4">
        <v>225</v>
      </c>
      <c r="Z162" s="4">
        <v>3</v>
      </c>
      <c r="AA162" s="3" t="s">
        <v>17</v>
      </c>
    </row>
    <row r="163" spans="1:27" hidden="1" outlineLevel="4">
      <c r="A163" s="2">
        <v>12</v>
      </c>
      <c r="B163" s="3" t="s">
        <v>46</v>
      </c>
      <c r="C163" s="3" t="s">
        <v>4</v>
      </c>
      <c r="D163" s="3" t="s">
        <v>125</v>
      </c>
      <c r="E163" s="29"/>
      <c r="F163" s="29"/>
      <c r="G163" s="29">
        <v>45</v>
      </c>
      <c r="H163" s="29">
        <v>22</v>
      </c>
      <c r="I163" s="29">
        <v>14</v>
      </c>
      <c r="J163" s="29" t="s">
        <v>18</v>
      </c>
      <c r="K163" s="29" t="s">
        <v>18</v>
      </c>
      <c r="L163" s="29" t="s">
        <v>18</v>
      </c>
      <c r="M163" s="29" t="s">
        <v>18</v>
      </c>
      <c r="N163" s="29">
        <v>11</v>
      </c>
      <c r="O163" s="29">
        <v>23</v>
      </c>
      <c r="P163" s="42" t="s">
        <v>18</v>
      </c>
      <c r="Q163" s="49">
        <f t="shared" si="118"/>
        <v>115</v>
      </c>
      <c r="R163" s="15">
        <f t="shared" si="119"/>
        <v>115</v>
      </c>
      <c r="S163" s="15">
        <f t="shared" si="120"/>
        <v>0</v>
      </c>
      <c r="T163" s="15">
        <f t="shared" si="121"/>
        <v>0</v>
      </c>
      <c r="U163" s="15">
        <f t="shared" si="122"/>
        <v>115</v>
      </c>
      <c r="V163" s="15">
        <f t="shared" si="123"/>
        <v>0</v>
      </c>
      <c r="W163" s="4">
        <v>3</v>
      </c>
      <c r="X163" s="4">
        <v>33</v>
      </c>
      <c r="Y163" s="4">
        <v>226</v>
      </c>
      <c r="Z163" s="4">
        <v>3</v>
      </c>
      <c r="AA163" s="3" t="s">
        <v>17</v>
      </c>
    </row>
    <row r="164" spans="1:27" hidden="1" outlineLevel="3">
      <c r="A164" s="2"/>
      <c r="B164" s="3"/>
      <c r="C164" s="181" t="s">
        <v>144</v>
      </c>
      <c r="D164" s="182"/>
      <c r="E164" s="30">
        <f t="shared" ref="E164:V164" si="163">SUBTOTAL(9,E155:E163)</f>
        <v>470</v>
      </c>
      <c r="F164" s="30">
        <f t="shared" si="163"/>
        <v>704</v>
      </c>
      <c r="G164" s="30">
        <f t="shared" si="163"/>
        <v>931</v>
      </c>
      <c r="H164" s="30">
        <f t="shared" si="163"/>
        <v>659</v>
      </c>
      <c r="I164" s="30">
        <f t="shared" si="163"/>
        <v>809</v>
      </c>
      <c r="J164" s="30">
        <f t="shared" si="163"/>
        <v>894</v>
      </c>
      <c r="K164" s="30">
        <f t="shared" si="163"/>
        <v>1147</v>
      </c>
      <c r="L164" s="30">
        <f t="shared" si="163"/>
        <v>806</v>
      </c>
      <c r="M164" s="30">
        <f t="shared" si="163"/>
        <v>1008</v>
      </c>
      <c r="N164" s="30">
        <f t="shared" si="163"/>
        <v>862</v>
      </c>
      <c r="O164" s="30">
        <f t="shared" si="163"/>
        <v>774</v>
      </c>
      <c r="P164" s="43">
        <f t="shared" si="163"/>
        <v>0</v>
      </c>
      <c r="Q164" s="50">
        <f t="shared" si="163"/>
        <v>9064</v>
      </c>
      <c r="R164" s="15">
        <f t="shared" si="163"/>
        <v>9064</v>
      </c>
      <c r="S164" s="15">
        <f t="shared" si="163"/>
        <v>0</v>
      </c>
      <c r="T164" s="15">
        <f t="shared" si="163"/>
        <v>0</v>
      </c>
      <c r="U164" s="15">
        <f t="shared" si="163"/>
        <v>3209</v>
      </c>
      <c r="V164" s="15">
        <f t="shared" si="163"/>
        <v>5855</v>
      </c>
      <c r="W164" s="4"/>
      <c r="X164" s="4"/>
      <c r="Y164" s="4"/>
      <c r="Z164" s="4"/>
      <c r="AA164" s="3"/>
    </row>
    <row r="165" spans="1:27" hidden="1" outlineLevel="4">
      <c r="A165" s="2">
        <v>12</v>
      </c>
      <c r="B165" s="3" t="s">
        <v>46</v>
      </c>
      <c r="C165" s="3" t="s">
        <v>6</v>
      </c>
      <c r="D165" s="3" t="s">
        <v>33</v>
      </c>
      <c r="E165" s="29">
        <v>50</v>
      </c>
      <c r="F165" s="29">
        <v>44</v>
      </c>
      <c r="G165" s="29">
        <v>34</v>
      </c>
      <c r="H165" s="29">
        <v>26</v>
      </c>
      <c r="I165" s="29">
        <v>23</v>
      </c>
      <c r="J165" s="29">
        <v>10</v>
      </c>
      <c r="K165" s="29">
        <v>13</v>
      </c>
      <c r="L165" s="29">
        <v>12</v>
      </c>
      <c r="M165" s="29">
        <v>28</v>
      </c>
      <c r="N165" s="29">
        <v>30</v>
      </c>
      <c r="O165" s="29">
        <v>16</v>
      </c>
      <c r="P165" s="42" t="s">
        <v>18</v>
      </c>
      <c r="Q165" s="49">
        <f t="shared" si="118"/>
        <v>286</v>
      </c>
      <c r="R165" s="15">
        <f t="shared" si="119"/>
        <v>0</v>
      </c>
      <c r="S165" s="15">
        <f t="shared" si="120"/>
        <v>0</v>
      </c>
      <c r="T165" s="15">
        <f t="shared" si="121"/>
        <v>286</v>
      </c>
      <c r="U165" s="15">
        <f t="shared" si="122"/>
        <v>0</v>
      </c>
      <c r="V165" s="15">
        <f t="shared" si="123"/>
        <v>286</v>
      </c>
      <c r="W165" s="4">
        <v>1</v>
      </c>
      <c r="X165" s="4">
        <v>33</v>
      </c>
      <c r="Y165" s="4">
        <v>86</v>
      </c>
      <c r="Z165" s="4">
        <v>5</v>
      </c>
      <c r="AA165" s="3" t="s">
        <v>6</v>
      </c>
    </row>
    <row r="166" spans="1:27" hidden="1" outlineLevel="4">
      <c r="A166" s="2">
        <v>12</v>
      </c>
      <c r="B166" s="3" t="s">
        <v>46</v>
      </c>
      <c r="C166" s="3" t="s">
        <v>6</v>
      </c>
      <c r="D166" s="3" t="s">
        <v>126</v>
      </c>
      <c r="E166" s="29">
        <v>127</v>
      </c>
      <c r="F166" s="29">
        <v>158</v>
      </c>
      <c r="G166" s="29">
        <v>173</v>
      </c>
      <c r="H166" s="29">
        <v>134</v>
      </c>
      <c r="I166" s="29">
        <v>156</v>
      </c>
      <c r="J166" s="29">
        <v>132</v>
      </c>
      <c r="K166" s="29">
        <v>149</v>
      </c>
      <c r="L166" s="29">
        <v>50</v>
      </c>
      <c r="M166" s="29">
        <v>142</v>
      </c>
      <c r="N166" s="29">
        <v>146</v>
      </c>
      <c r="O166" s="29">
        <v>156</v>
      </c>
      <c r="P166" s="42" t="s">
        <v>18</v>
      </c>
      <c r="Q166" s="49">
        <f t="shared" si="118"/>
        <v>1523</v>
      </c>
      <c r="R166" s="15">
        <f t="shared" si="119"/>
        <v>0</v>
      </c>
      <c r="S166" s="15">
        <f t="shared" si="120"/>
        <v>0</v>
      </c>
      <c r="T166" s="15">
        <f t="shared" si="121"/>
        <v>1523</v>
      </c>
      <c r="U166" s="15">
        <f t="shared" si="122"/>
        <v>1523</v>
      </c>
      <c r="V166" s="15">
        <f t="shared" si="123"/>
        <v>0</v>
      </c>
      <c r="W166" s="4">
        <v>3</v>
      </c>
      <c r="X166" s="4">
        <v>33</v>
      </c>
      <c r="Y166" s="4">
        <v>192</v>
      </c>
      <c r="Z166" s="4">
        <v>5</v>
      </c>
      <c r="AA166" s="3" t="s">
        <v>6</v>
      </c>
    </row>
    <row r="167" spans="1:27" hidden="1" outlineLevel="4">
      <c r="A167" s="2">
        <v>12</v>
      </c>
      <c r="B167" s="3" t="s">
        <v>46</v>
      </c>
      <c r="C167" s="3" t="s">
        <v>6</v>
      </c>
      <c r="D167" s="3" t="s">
        <v>127</v>
      </c>
      <c r="E167" s="29">
        <v>368</v>
      </c>
      <c r="F167" s="29">
        <v>369</v>
      </c>
      <c r="G167" s="29">
        <v>419</v>
      </c>
      <c r="H167" s="29">
        <v>330</v>
      </c>
      <c r="I167" s="29">
        <v>430</v>
      </c>
      <c r="J167" s="29">
        <v>312</v>
      </c>
      <c r="K167" s="29">
        <v>375</v>
      </c>
      <c r="L167" s="29">
        <v>349</v>
      </c>
      <c r="M167" s="29">
        <v>406</v>
      </c>
      <c r="N167" s="29">
        <v>419</v>
      </c>
      <c r="O167" s="29">
        <v>408</v>
      </c>
      <c r="P167" s="42" t="s">
        <v>18</v>
      </c>
      <c r="Q167" s="49">
        <f t="shared" si="118"/>
        <v>4185</v>
      </c>
      <c r="R167" s="15">
        <f t="shared" si="119"/>
        <v>0</v>
      </c>
      <c r="S167" s="15">
        <f t="shared" si="120"/>
        <v>0</v>
      </c>
      <c r="T167" s="15">
        <f t="shared" si="121"/>
        <v>4185</v>
      </c>
      <c r="U167" s="15">
        <f t="shared" si="122"/>
        <v>4185</v>
      </c>
      <c r="V167" s="15">
        <f t="shared" si="123"/>
        <v>0</v>
      </c>
      <c r="W167" s="4">
        <v>3</v>
      </c>
      <c r="X167" s="4">
        <v>33</v>
      </c>
      <c r="Y167" s="4">
        <v>208</v>
      </c>
      <c r="Z167" s="4">
        <v>5</v>
      </c>
      <c r="AA167" s="3" t="s">
        <v>6</v>
      </c>
    </row>
    <row r="168" spans="1:27" hidden="1" outlineLevel="4">
      <c r="A168" s="2">
        <v>12</v>
      </c>
      <c r="B168" s="3" t="s">
        <v>46</v>
      </c>
      <c r="C168" s="3" t="s">
        <v>6</v>
      </c>
      <c r="D168" s="3" t="s">
        <v>128</v>
      </c>
      <c r="E168" s="29">
        <v>387</v>
      </c>
      <c r="F168" s="29">
        <v>387</v>
      </c>
      <c r="G168" s="29">
        <v>435</v>
      </c>
      <c r="H168" s="29">
        <v>353</v>
      </c>
      <c r="I168" s="29">
        <v>444</v>
      </c>
      <c r="J168" s="29">
        <v>351</v>
      </c>
      <c r="K168" s="29">
        <v>398</v>
      </c>
      <c r="L168" s="29">
        <v>406</v>
      </c>
      <c r="M168" s="29">
        <v>427</v>
      </c>
      <c r="N168" s="29">
        <v>411</v>
      </c>
      <c r="O168" s="29">
        <v>404</v>
      </c>
      <c r="P168" s="42" t="s">
        <v>18</v>
      </c>
      <c r="Q168" s="49">
        <f t="shared" si="118"/>
        <v>4403</v>
      </c>
      <c r="R168" s="15">
        <f t="shared" si="119"/>
        <v>0</v>
      </c>
      <c r="S168" s="15">
        <f t="shared" si="120"/>
        <v>0</v>
      </c>
      <c r="T168" s="15">
        <f t="shared" si="121"/>
        <v>4403</v>
      </c>
      <c r="U168" s="15">
        <f t="shared" si="122"/>
        <v>4403</v>
      </c>
      <c r="V168" s="15">
        <f t="shared" si="123"/>
        <v>0</v>
      </c>
      <c r="W168" s="4">
        <v>3</v>
      </c>
      <c r="X168" s="4">
        <v>33</v>
      </c>
      <c r="Y168" s="4">
        <v>219</v>
      </c>
      <c r="Z168" s="4">
        <v>22</v>
      </c>
      <c r="AA168" s="3" t="s">
        <v>20</v>
      </c>
    </row>
    <row r="169" spans="1:27" hidden="1" outlineLevel="4">
      <c r="A169" s="2">
        <v>12</v>
      </c>
      <c r="B169" s="3" t="s">
        <v>46</v>
      </c>
      <c r="C169" s="3" t="s">
        <v>6</v>
      </c>
      <c r="D169" t="s">
        <v>170</v>
      </c>
      <c r="E169" s="29" t="s">
        <v>18</v>
      </c>
      <c r="F169" s="29" t="s">
        <v>18</v>
      </c>
      <c r="G169" s="29" t="s">
        <v>18</v>
      </c>
      <c r="H169" s="29" t="s">
        <v>18</v>
      </c>
      <c r="I169" s="29">
        <v>25</v>
      </c>
      <c r="J169" s="29">
        <v>28</v>
      </c>
      <c r="K169" s="29">
        <v>24</v>
      </c>
      <c r="L169" s="29">
        <v>26</v>
      </c>
      <c r="M169" s="29">
        <v>31</v>
      </c>
      <c r="N169" s="29">
        <v>26</v>
      </c>
      <c r="O169" s="29">
        <v>30</v>
      </c>
      <c r="P169" s="42" t="s">
        <v>18</v>
      </c>
      <c r="Q169" s="49">
        <f t="shared" ref="Q169" si="164">SUM(E169:P169)</f>
        <v>190</v>
      </c>
      <c r="R169" s="15">
        <f t="shared" si="119"/>
        <v>0</v>
      </c>
      <c r="S169" s="15">
        <f t="shared" ref="S169" si="165">IF(C169="OTROS TEMAS GENERALITAT",Q169,0)</f>
        <v>0</v>
      </c>
      <c r="T169" s="15">
        <f t="shared" ref="T169" si="166">IF(C169="TEMAS MUNICIPALES",Q169,0)</f>
        <v>190</v>
      </c>
      <c r="U169" s="15">
        <f t="shared" ref="U169" si="167">IF(W169=3,Q169,0)</f>
        <v>190</v>
      </c>
      <c r="V169" s="15">
        <f t="shared" ref="V169" si="168">IF(W169&lt;&gt;3,Q169,0)</f>
        <v>0</v>
      </c>
      <c r="W169" s="4">
        <v>3</v>
      </c>
      <c r="X169" s="4">
        <v>33</v>
      </c>
      <c r="Y169" s="4">
        <v>232</v>
      </c>
      <c r="Z169" s="4">
        <v>5</v>
      </c>
      <c r="AA169" s="3" t="s">
        <v>6</v>
      </c>
    </row>
    <row r="170" spans="1:27" hidden="1" outlineLevel="3">
      <c r="A170" s="2"/>
      <c r="B170" s="3"/>
      <c r="C170" s="112" t="s">
        <v>146</v>
      </c>
      <c r="D170" s="113"/>
      <c r="E170" s="33">
        <f t="shared" ref="E170:V170" si="169">SUBTOTAL(9,E165:E169)</f>
        <v>932</v>
      </c>
      <c r="F170" s="33">
        <f t="shared" si="169"/>
        <v>958</v>
      </c>
      <c r="G170" s="33">
        <f t="shared" si="169"/>
        <v>1061</v>
      </c>
      <c r="H170" s="33">
        <f t="shared" si="169"/>
        <v>843</v>
      </c>
      <c r="I170" s="33">
        <f t="shared" si="169"/>
        <v>1078</v>
      </c>
      <c r="J170" s="33">
        <f t="shared" si="169"/>
        <v>833</v>
      </c>
      <c r="K170" s="33">
        <f t="shared" si="169"/>
        <v>959</v>
      </c>
      <c r="L170" s="33">
        <f t="shared" si="169"/>
        <v>843</v>
      </c>
      <c r="M170" s="33">
        <f t="shared" si="169"/>
        <v>1034</v>
      </c>
      <c r="N170" s="33">
        <f t="shared" si="169"/>
        <v>1032</v>
      </c>
      <c r="O170" s="33">
        <f t="shared" si="169"/>
        <v>1014</v>
      </c>
      <c r="P170" s="33">
        <f t="shared" si="169"/>
        <v>0</v>
      </c>
      <c r="Q170" s="54">
        <f t="shared" si="169"/>
        <v>10587</v>
      </c>
      <c r="R170" s="15">
        <f t="shared" si="169"/>
        <v>0</v>
      </c>
      <c r="S170" s="15">
        <f t="shared" si="169"/>
        <v>0</v>
      </c>
      <c r="T170" s="15">
        <f t="shared" si="169"/>
        <v>10587</v>
      </c>
      <c r="U170" s="15">
        <f t="shared" si="169"/>
        <v>10301</v>
      </c>
      <c r="V170" s="15">
        <f t="shared" si="169"/>
        <v>286</v>
      </c>
      <c r="W170" s="4"/>
      <c r="X170" s="4"/>
      <c r="Y170" s="4"/>
      <c r="Z170" s="4"/>
      <c r="AA170" s="3"/>
    </row>
    <row r="171" spans="1:27" ht="15.6" outlineLevel="2" collapsed="1">
      <c r="A171" s="2"/>
      <c r="B171" s="195" t="s">
        <v>91</v>
      </c>
      <c r="C171" s="195"/>
      <c r="D171" s="195"/>
      <c r="E171" s="24">
        <f t="shared" ref="E171:V171" si="170">SUBTOTAL(9,E155:E169)</f>
        <v>1402</v>
      </c>
      <c r="F171" s="24">
        <f t="shared" si="170"/>
        <v>1662</v>
      </c>
      <c r="G171" s="24">
        <f t="shared" si="170"/>
        <v>1992</v>
      </c>
      <c r="H171" s="24">
        <f t="shared" si="170"/>
        <v>1502</v>
      </c>
      <c r="I171" s="24">
        <f t="shared" si="170"/>
        <v>1887</v>
      </c>
      <c r="J171" s="24">
        <f t="shared" si="170"/>
        <v>1727</v>
      </c>
      <c r="K171" s="24">
        <f t="shared" si="170"/>
        <v>2106</v>
      </c>
      <c r="L171" s="24">
        <f t="shared" si="170"/>
        <v>1649</v>
      </c>
      <c r="M171" s="24">
        <f t="shared" si="170"/>
        <v>2042</v>
      </c>
      <c r="N171" s="24">
        <f t="shared" si="170"/>
        <v>1894</v>
      </c>
      <c r="O171" s="24">
        <f t="shared" si="170"/>
        <v>1788</v>
      </c>
      <c r="P171" s="45">
        <f t="shared" si="170"/>
        <v>0</v>
      </c>
      <c r="Q171" s="52">
        <f t="shared" si="170"/>
        <v>19651</v>
      </c>
      <c r="R171" s="15">
        <f t="shared" si="170"/>
        <v>9064</v>
      </c>
      <c r="S171" s="15">
        <f t="shared" si="170"/>
        <v>0</v>
      </c>
      <c r="T171" s="15">
        <f t="shared" si="170"/>
        <v>10587</v>
      </c>
      <c r="U171" s="15">
        <f t="shared" si="170"/>
        <v>13510</v>
      </c>
      <c r="V171" s="15">
        <f t="shared" si="170"/>
        <v>6141</v>
      </c>
      <c r="W171" s="4"/>
      <c r="X171" s="4"/>
      <c r="Y171" s="4"/>
      <c r="Z171" s="4"/>
      <c r="AA171" s="3"/>
    </row>
    <row r="172" spans="1:27" ht="17.399999999999999" outlineLevel="1">
      <c r="A172" s="23" t="s">
        <v>105</v>
      </c>
      <c r="B172" s="88"/>
      <c r="C172" s="88"/>
      <c r="D172" s="88"/>
      <c r="E172" s="25">
        <f t="shared" ref="E172:V172" si="171">SUBTOTAL(9,E109:E169)</f>
        <v>3816</v>
      </c>
      <c r="F172" s="25">
        <f t="shared" si="171"/>
        <v>4570</v>
      </c>
      <c r="G172" s="25">
        <f t="shared" si="171"/>
        <v>6175</v>
      </c>
      <c r="H172" s="25">
        <f t="shared" si="171"/>
        <v>4444</v>
      </c>
      <c r="I172" s="25">
        <f t="shared" si="171"/>
        <v>5715</v>
      </c>
      <c r="J172" s="25">
        <f t="shared" si="171"/>
        <v>5495</v>
      </c>
      <c r="K172" s="25">
        <f t="shared" si="171"/>
        <v>5787</v>
      </c>
      <c r="L172" s="25">
        <f t="shared" si="171"/>
        <v>4621</v>
      </c>
      <c r="M172" s="25">
        <f t="shared" si="171"/>
        <v>5477</v>
      </c>
      <c r="N172" s="25">
        <f t="shared" si="171"/>
        <v>5213</v>
      </c>
      <c r="O172" s="25">
        <f t="shared" si="171"/>
        <v>4831</v>
      </c>
      <c r="P172" s="47">
        <f t="shared" si="171"/>
        <v>0</v>
      </c>
      <c r="Q172" s="55">
        <f t="shared" si="171"/>
        <v>56144</v>
      </c>
      <c r="R172" s="15">
        <f t="shared" si="171"/>
        <v>41527</v>
      </c>
      <c r="S172" s="15">
        <f t="shared" si="171"/>
        <v>4030</v>
      </c>
      <c r="T172" s="15">
        <f t="shared" si="171"/>
        <v>10587</v>
      </c>
      <c r="U172" s="15">
        <f t="shared" si="171"/>
        <v>28106</v>
      </c>
      <c r="V172" s="15">
        <f t="shared" si="171"/>
        <v>28038</v>
      </c>
      <c r="W172" s="4"/>
      <c r="X172" s="4"/>
      <c r="Y172" s="4"/>
      <c r="Z172" s="4"/>
      <c r="AA172" s="3"/>
    </row>
    <row r="173" spans="1:27" hidden="1" outlineLevel="4">
      <c r="A173" s="2">
        <v>46</v>
      </c>
      <c r="B173" s="3" t="s">
        <v>48</v>
      </c>
      <c r="C173" s="3" t="s">
        <v>4</v>
      </c>
      <c r="D173" s="3" t="s">
        <v>16</v>
      </c>
      <c r="E173" s="29">
        <v>8</v>
      </c>
      <c r="F173" s="29">
        <v>54</v>
      </c>
      <c r="G173" s="29">
        <v>321</v>
      </c>
      <c r="H173" s="29">
        <v>252</v>
      </c>
      <c r="I173" s="29">
        <v>411</v>
      </c>
      <c r="J173" s="29">
        <v>442</v>
      </c>
      <c r="K173" s="29">
        <v>329</v>
      </c>
      <c r="L173" s="29">
        <v>248</v>
      </c>
      <c r="M173" s="29">
        <v>406</v>
      </c>
      <c r="N173" s="29">
        <v>113</v>
      </c>
      <c r="O173" s="29">
        <v>46</v>
      </c>
      <c r="P173" s="42" t="s">
        <v>18</v>
      </c>
      <c r="Q173" s="49">
        <f t="shared" si="118"/>
        <v>2630</v>
      </c>
      <c r="R173" s="15">
        <f t="shared" si="119"/>
        <v>2630</v>
      </c>
      <c r="S173" s="15">
        <f t="shared" si="120"/>
        <v>0</v>
      </c>
      <c r="T173" s="15">
        <f t="shared" si="121"/>
        <v>0</v>
      </c>
      <c r="U173" s="15">
        <f t="shared" si="122"/>
        <v>0</v>
      </c>
      <c r="V173" s="15">
        <f t="shared" si="123"/>
        <v>2630</v>
      </c>
      <c r="W173" s="4">
        <v>1</v>
      </c>
      <c r="X173" s="4">
        <v>25</v>
      </c>
      <c r="Y173" s="4">
        <v>17</v>
      </c>
      <c r="Z173" s="4">
        <v>3</v>
      </c>
      <c r="AA173" s="3" t="s">
        <v>17</v>
      </c>
    </row>
    <row r="174" spans="1:27" hidden="1" outlineLevel="4">
      <c r="A174" s="2">
        <v>46</v>
      </c>
      <c r="B174" s="3" t="s">
        <v>48</v>
      </c>
      <c r="C174" s="3" t="s">
        <v>4</v>
      </c>
      <c r="D174" s="3" t="s">
        <v>19</v>
      </c>
      <c r="E174" s="29"/>
      <c r="F174" s="29">
        <v>12</v>
      </c>
      <c r="G174" s="29">
        <v>64</v>
      </c>
      <c r="H174" s="29">
        <v>96</v>
      </c>
      <c r="I174" s="29">
        <v>137</v>
      </c>
      <c r="J174" s="29">
        <v>145</v>
      </c>
      <c r="K174" s="29">
        <v>114</v>
      </c>
      <c r="L174" s="29">
        <v>91</v>
      </c>
      <c r="M174" s="29">
        <v>195</v>
      </c>
      <c r="N174" s="29">
        <v>77</v>
      </c>
      <c r="O174" s="29">
        <v>14</v>
      </c>
      <c r="P174" s="42" t="s">
        <v>18</v>
      </c>
      <c r="Q174" s="49">
        <f t="shared" si="118"/>
        <v>945</v>
      </c>
      <c r="R174" s="15">
        <f t="shared" si="119"/>
        <v>945</v>
      </c>
      <c r="S174" s="15">
        <f t="shared" si="120"/>
        <v>0</v>
      </c>
      <c r="T174" s="15">
        <f t="shared" si="121"/>
        <v>0</v>
      </c>
      <c r="U174" s="15">
        <f t="shared" si="122"/>
        <v>0</v>
      </c>
      <c r="V174" s="15">
        <f t="shared" si="123"/>
        <v>945</v>
      </c>
      <c r="W174" s="4">
        <v>1</v>
      </c>
      <c r="X174" s="4">
        <v>25</v>
      </c>
      <c r="Y174" s="4">
        <v>18</v>
      </c>
      <c r="Z174" s="4">
        <v>3</v>
      </c>
      <c r="AA174" s="3" t="s">
        <v>17</v>
      </c>
    </row>
    <row r="175" spans="1:27" hidden="1" outlineLevel="4">
      <c r="A175" s="2">
        <v>46</v>
      </c>
      <c r="B175" s="3" t="s">
        <v>48</v>
      </c>
      <c r="C175" s="3" t="s">
        <v>4</v>
      </c>
      <c r="D175" s="3" t="s">
        <v>21</v>
      </c>
      <c r="E175" s="29"/>
      <c r="F175" s="29">
        <v>7</v>
      </c>
      <c r="G175" s="29">
        <v>35</v>
      </c>
      <c r="H175" s="29">
        <v>45</v>
      </c>
      <c r="I175" s="29">
        <v>51</v>
      </c>
      <c r="J175" s="29">
        <v>52</v>
      </c>
      <c r="K175" s="29">
        <v>44</v>
      </c>
      <c r="L175" s="29">
        <v>34</v>
      </c>
      <c r="M175" s="29">
        <v>90</v>
      </c>
      <c r="N175" s="29">
        <v>32</v>
      </c>
      <c r="O175" s="29">
        <v>10</v>
      </c>
      <c r="P175" s="42" t="s">
        <v>18</v>
      </c>
      <c r="Q175" s="49">
        <f t="shared" si="118"/>
        <v>400</v>
      </c>
      <c r="R175" s="15">
        <f t="shared" si="119"/>
        <v>400</v>
      </c>
      <c r="S175" s="15">
        <f t="shared" si="120"/>
        <v>0</v>
      </c>
      <c r="T175" s="15">
        <f t="shared" si="121"/>
        <v>0</v>
      </c>
      <c r="U175" s="15">
        <f t="shared" si="122"/>
        <v>0</v>
      </c>
      <c r="V175" s="15">
        <f t="shared" si="123"/>
        <v>400</v>
      </c>
      <c r="W175" s="4">
        <v>1</v>
      </c>
      <c r="X175" s="4">
        <v>25</v>
      </c>
      <c r="Y175" s="4">
        <v>20</v>
      </c>
      <c r="Z175" s="4">
        <v>3</v>
      </c>
      <c r="AA175" s="3" t="s">
        <v>17</v>
      </c>
    </row>
    <row r="176" spans="1:27" hidden="1" outlineLevel="4">
      <c r="A176" s="2">
        <v>46</v>
      </c>
      <c r="B176" s="3" t="s">
        <v>48</v>
      </c>
      <c r="C176" s="3" t="s">
        <v>4</v>
      </c>
      <c r="D176" s="3" t="s">
        <v>109</v>
      </c>
      <c r="E176" s="29">
        <v>288</v>
      </c>
      <c r="F176" s="29">
        <v>206</v>
      </c>
      <c r="G176" s="29">
        <v>137</v>
      </c>
      <c r="H176" s="29">
        <v>129</v>
      </c>
      <c r="I176" s="29">
        <v>154</v>
      </c>
      <c r="J176" s="29">
        <v>149</v>
      </c>
      <c r="K176" s="29">
        <v>130</v>
      </c>
      <c r="L176" s="29">
        <v>108</v>
      </c>
      <c r="M176" s="29">
        <v>166</v>
      </c>
      <c r="N176" s="29">
        <v>56</v>
      </c>
      <c r="O176" s="29">
        <v>13</v>
      </c>
      <c r="P176" s="42" t="s">
        <v>18</v>
      </c>
      <c r="Q176" s="49">
        <f t="shared" si="118"/>
        <v>1536</v>
      </c>
      <c r="R176" s="15">
        <f t="shared" si="119"/>
        <v>1536</v>
      </c>
      <c r="S176" s="15">
        <f t="shared" si="120"/>
        <v>0</v>
      </c>
      <c r="T176" s="15">
        <f t="shared" si="121"/>
        <v>0</v>
      </c>
      <c r="U176" s="15">
        <f t="shared" si="122"/>
        <v>1536</v>
      </c>
      <c r="V176" s="15">
        <f t="shared" si="123"/>
        <v>0</v>
      </c>
      <c r="W176" s="4">
        <v>3</v>
      </c>
      <c r="X176" s="4">
        <v>25</v>
      </c>
      <c r="Y176" s="4">
        <v>162</v>
      </c>
      <c r="Z176" s="4">
        <v>3</v>
      </c>
      <c r="AA176" s="3" t="s">
        <v>17</v>
      </c>
    </row>
    <row r="177" spans="1:27" hidden="1" outlineLevel="4">
      <c r="A177" s="2">
        <v>46</v>
      </c>
      <c r="B177" s="3" t="s">
        <v>48</v>
      </c>
      <c r="C177" s="3" t="s">
        <v>4</v>
      </c>
      <c r="D177" s="3" t="s">
        <v>107</v>
      </c>
      <c r="E177" s="29">
        <v>156</v>
      </c>
      <c r="F177" s="29">
        <v>216</v>
      </c>
      <c r="G177" s="29">
        <v>169</v>
      </c>
      <c r="H177" s="29">
        <v>110</v>
      </c>
      <c r="I177" s="29">
        <v>142</v>
      </c>
      <c r="J177" s="29">
        <v>160</v>
      </c>
      <c r="K177" s="29">
        <v>163</v>
      </c>
      <c r="L177" s="29">
        <v>98</v>
      </c>
      <c r="M177" s="29">
        <v>169</v>
      </c>
      <c r="N177" s="29">
        <v>101</v>
      </c>
      <c r="O177" s="29">
        <v>161</v>
      </c>
      <c r="P177" s="42" t="s">
        <v>18</v>
      </c>
      <c r="Q177" s="49">
        <f t="shared" si="118"/>
        <v>1645</v>
      </c>
      <c r="R177" s="15">
        <f t="shared" si="119"/>
        <v>1645</v>
      </c>
      <c r="S177" s="15">
        <f t="shared" si="120"/>
        <v>0</v>
      </c>
      <c r="T177" s="15">
        <f t="shared" si="121"/>
        <v>0</v>
      </c>
      <c r="U177" s="15">
        <f t="shared" si="122"/>
        <v>0</v>
      </c>
      <c r="V177" s="15">
        <f t="shared" si="123"/>
        <v>1645</v>
      </c>
      <c r="W177" s="4">
        <v>8</v>
      </c>
      <c r="X177" s="4">
        <v>25</v>
      </c>
      <c r="Y177" s="4">
        <v>217</v>
      </c>
      <c r="Z177" s="4">
        <v>3</v>
      </c>
      <c r="AA177" s="3" t="s">
        <v>17</v>
      </c>
    </row>
    <row r="178" spans="1:27" hidden="1" outlineLevel="4">
      <c r="A178" s="2">
        <v>46</v>
      </c>
      <c r="B178" s="3" t="s">
        <v>48</v>
      </c>
      <c r="C178" s="3" t="s">
        <v>4</v>
      </c>
      <c r="D178" s="3" t="s">
        <v>111</v>
      </c>
      <c r="E178" s="29"/>
      <c r="F178" s="29"/>
      <c r="G178" s="29"/>
      <c r="H178" s="29"/>
      <c r="I178" s="29"/>
      <c r="J178" s="29"/>
      <c r="K178" s="29"/>
      <c r="L178" s="29">
        <v>1</v>
      </c>
      <c r="M178" s="29" t="s">
        <v>18</v>
      </c>
      <c r="N178" s="29" t="s">
        <v>18</v>
      </c>
      <c r="O178" s="29" t="s">
        <v>18</v>
      </c>
      <c r="P178" s="42" t="s">
        <v>18</v>
      </c>
      <c r="Q178" s="49">
        <f t="shared" si="118"/>
        <v>1</v>
      </c>
      <c r="R178" s="15">
        <f t="shared" ref="R178" si="172">IF(C178="ATENCIÓN CIUDADANÍA",Q178,0)</f>
        <v>1</v>
      </c>
      <c r="S178" s="15">
        <f t="shared" ref="S178" si="173">IF(C178="OTROS TEMAS GENERALITAT",Q178,0)</f>
        <v>0</v>
      </c>
      <c r="T178" s="15">
        <f t="shared" ref="T178" si="174">IF(C178="TEMAS MUNICIPALES",Q178,0)</f>
        <v>0</v>
      </c>
      <c r="U178" s="15">
        <f t="shared" ref="U178" si="175">IF(W178=3,Q178,0)</f>
        <v>1</v>
      </c>
      <c r="V178" s="15">
        <f t="shared" ref="V178" si="176">IF(W178&lt;&gt;3,Q178,0)</f>
        <v>0</v>
      </c>
      <c r="W178" s="4">
        <v>3</v>
      </c>
      <c r="X178" s="4">
        <v>25</v>
      </c>
      <c r="Y178" s="4">
        <v>224</v>
      </c>
      <c r="Z178" s="4">
        <v>3</v>
      </c>
      <c r="AA178" s="3" t="s">
        <v>17</v>
      </c>
    </row>
    <row r="179" spans="1:27" hidden="1" outlineLevel="3">
      <c r="A179" s="2"/>
      <c r="B179" s="3"/>
      <c r="C179" s="181" t="s">
        <v>144</v>
      </c>
      <c r="D179" s="182"/>
      <c r="E179" s="30">
        <f>SUBTOTAL(9,E173:E178)</f>
        <v>452</v>
      </c>
      <c r="F179" s="30">
        <f t="shared" ref="F179:P179" si="177">SUBTOTAL(9,F173:F178)</f>
        <v>495</v>
      </c>
      <c r="G179" s="30">
        <f t="shared" si="177"/>
        <v>726</v>
      </c>
      <c r="H179" s="30">
        <f t="shared" si="177"/>
        <v>632</v>
      </c>
      <c r="I179" s="30">
        <f t="shared" si="177"/>
        <v>895</v>
      </c>
      <c r="J179" s="30">
        <f t="shared" si="177"/>
        <v>948</v>
      </c>
      <c r="K179" s="30">
        <f t="shared" si="177"/>
        <v>780</v>
      </c>
      <c r="L179" s="30">
        <f t="shared" si="177"/>
        <v>580</v>
      </c>
      <c r="M179" s="30">
        <f t="shared" si="177"/>
        <v>1026</v>
      </c>
      <c r="N179" s="30">
        <f t="shared" si="177"/>
        <v>379</v>
      </c>
      <c r="O179" s="30">
        <f t="shared" si="177"/>
        <v>244</v>
      </c>
      <c r="P179" s="30">
        <f t="shared" si="177"/>
        <v>0</v>
      </c>
      <c r="Q179" s="50">
        <f t="shared" ref="Q179:V179" si="178">SUBTOTAL(9,Q173:Q178)</f>
        <v>7157</v>
      </c>
      <c r="R179" s="15">
        <f t="shared" si="178"/>
        <v>7157</v>
      </c>
      <c r="S179" s="15">
        <f t="shared" si="178"/>
        <v>0</v>
      </c>
      <c r="T179" s="15">
        <f t="shared" si="178"/>
        <v>0</v>
      </c>
      <c r="U179" s="15">
        <f t="shared" si="178"/>
        <v>1537</v>
      </c>
      <c r="V179" s="15">
        <f t="shared" si="178"/>
        <v>5620</v>
      </c>
      <c r="W179" s="4"/>
      <c r="X179" s="4"/>
      <c r="Y179" s="4"/>
      <c r="Z179" s="4"/>
      <c r="AA179" s="3"/>
    </row>
    <row r="180" spans="1:27" hidden="1" outlineLevel="4">
      <c r="A180" s="2">
        <v>46</v>
      </c>
      <c r="B180" s="3" t="s">
        <v>48</v>
      </c>
      <c r="C180" s="3" t="s">
        <v>6</v>
      </c>
      <c r="D180" s="3" t="s">
        <v>33</v>
      </c>
      <c r="E180" s="29"/>
      <c r="F180" s="29">
        <v>22</v>
      </c>
      <c r="G180" s="29">
        <v>63</v>
      </c>
      <c r="H180" s="29">
        <v>61</v>
      </c>
      <c r="I180" s="29">
        <v>108</v>
      </c>
      <c r="J180" s="29">
        <v>105</v>
      </c>
      <c r="K180" s="29">
        <v>71</v>
      </c>
      <c r="L180" s="29">
        <v>41</v>
      </c>
      <c r="M180" s="29">
        <v>73</v>
      </c>
      <c r="N180" s="29">
        <v>28</v>
      </c>
      <c r="O180" s="29">
        <v>8</v>
      </c>
      <c r="P180" s="42" t="s">
        <v>18</v>
      </c>
      <c r="Q180" s="49">
        <f t="shared" si="118"/>
        <v>580</v>
      </c>
      <c r="R180" s="15">
        <f t="shared" si="119"/>
        <v>0</v>
      </c>
      <c r="S180" s="15">
        <f t="shared" si="120"/>
        <v>0</v>
      </c>
      <c r="T180" s="15">
        <f t="shared" si="121"/>
        <v>580</v>
      </c>
      <c r="U180" s="15">
        <f t="shared" si="122"/>
        <v>0</v>
      </c>
      <c r="V180" s="15">
        <f t="shared" si="123"/>
        <v>580</v>
      </c>
      <c r="W180" s="4">
        <v>1</v>
      </c>
      <c r="X180" s="4">
        <v>25</v>
      </c>
      <c r="Y180" s="4">
        <v>86</v>
      </c>
      <c r="Z180" s="4">
        <v>5</v>
      </c>
      <c r="AA180" s="3" t="s">
        <v>6</v>
      </c>
    </row>
    <row r="181" spans="1:27" hidden="1" outlineLevel="4">
      <c r="A181" s="2">
        <v>46</v>
      </c>
      <c r="B181" s="3" t="s">
        <v>48</v>
      </c>
      <c r="C181" s="3" t="s">
        <v>6</v>
      </c>
      <c r="D181" s="3" t="s">
        <v>114</v>
      </c>
      <c r="E181" s="29"/>
      <c r="F181" s="29">
        <v>111</v>
      </c>
      <c r="G181" s="29">
        <v>318</v>
      </c>
      <c r="H181" s="29">
        <v>258</v>
      </c>
      <c r="I181" s="29">
        <v>324</v>
      </c>
      <c r="J181" s="29">
        <v>311</v>
      </c>
      <c r="K181" s="29">
        <v>258</v>
      </c>
      <c r="L181" s="29">
        <v>156</v>
      </c>
      <c r="M181" s="29">
        <v>327</v>
      </c>
      <c r="N181" s="29">
        <v>338</v>
      </c>
      <c r="O181" s="29">
        <v>308</v>
      </c>
      <c r="P181" s="42" t="s">
        <v>18</v>
      </c>
      <c r="Q181" s="49">
        <f t="shared" si="118"/>
        <v>2709</v>
      </c>
      <c r="R181" s="15">
        <f t="shared" si="119"/>
        <v>0</v>
      </c>
      <c r="S181" s="15">
        <f t="shared" si="120"/>
        <v>0</v>
      </c>
      <c r="T181" s="15">
        <f t="shared" si="121"/>
        <v>2709</v>
      </c>
      <c r="U181" s="15">
        <f t="shared" si="122"/>
        <v>2709</v>
      </c>
      <c r="V181" s="15">
        <f t="shared" si="123"/>
        <v>0</v>
      </c>
      <c r="W181" s="4">
        <v>3</v>
      </c>
      <c r="X181" s="4">
        <v>25</v>
      </c>
      <c r="Y181" s="4">
        <v>169</v>
      </c>
      <c r="Z181" s="4">
        <v>5</v>
      </c>
      <c r="AA181" s="3" t="s">
        <v>6</v>
      </c>
    </row>
    <row r="182" spans="1:27" hidden="1" outlineLevel="3">
      <c r="A182" s="2"/>
      <c r="B182" s="3"/>
      <c r="C182" s="112" t="s">
        <v>146</v>
      </c>
      <c r="D182" s="113"/>
      <c r="E182" s="33">
        <f t="shared" ref="E182:V182" si="179">SUBTOTAL(9,E180:E181)</f>
        <v>0</v>
      </c>
      <c r="F182" s="33">
        <f t="shared" si="179"/>
        <v>133</v>
      </c>
      <c r="G182" s="33">
        <f t="shared" si="179"/>
        <v>381</v>
      </c>
      <c r="H182" s="33">
        <f t="shared" si="179"/>
        <v>319</v>
      </c>
      <c r="I182" s="33">
        <f t="shared" si="179"/>
        <v>432</v>
      </c>
      <c r="J182" s="33">
        <f t="shared" si="179"/>
        <v>416</v>
      </c>
      <c r="K182" s="33">
        <f t="shared" si="179"/>
        <v>329</v>
      </c>
      <c r="L182" s="33">
        <f t="shared" si="179"/>
        <v>197</v>
      </c>
      <c r="M182" s="33">
        <f t="shared" si="179"/>
        <v>400</v>
      </c>
      <c r="N182" s="33">
        <f t="shared" si="179"/>
        <v>366</v>
      </c>
      <c r="O182" s="33">
        <f t="shared" si="179"/>
        <v>316</v>
      </c>
      <c r="P182" s="33">
        <f t="shared" si="179"/>
        <v>0</v>
      </c>
      <c r="Q182" s="54">
        <f t="shared" si="179"/>
        <v>3289</v>
      </c>
      <c r="R182" s="15">
        <f t="shared" si="179"/>
        <v>0</v>
      </c>
      <c r="S182" s="15">
        <f t="shared" si="179"/>
        <v>0</v>
      </c>
      <c r="T182" s="15">
        <f t="shared" si="179"/>
        <v>3289</v>
      </c>
      <c r="U182" s="15">
        <f t="shared" si="179"/>
        <v>2709</v>
      </c>
      <c r="V182" s="15">
        <f t="shared" si="179"/>
        <v>580</v>
      </c>
      <c r="W182" s="4"/>
      <c r="X182" s="4"/>
      <c r="Y182" s="4"/>
      <c r="Z182" s="4"/>
      <c r="AA182" s="3"/>
    </row>
    <row r="183" spans="1:27" ht="15.6" outlineLevel="2" collapsed="1">
      <c r="A183" s="2"/>
      <c r="B183" s="195" t="s">
        <v>92</v>
      </c>
      <c r="C183" s="195"/>
      <c r="D183" s="195"/>
      <c r="E183" s="24">
        <f t="shared" ref="E183:V183" si="180">SUBTOTAL(9,E173:E181)</f>
        <v>452</v>
      </c>
      <c r="F183" s="24">
        <f t="shared" si="180"/>
        <v>628</v>
      </c>
      <c r="G183" s="24">
        <f t="shared" si="180"/>
        <v>1107</v>
      </c>
      <c r="H183" s="24">
        <f t="shared" si="180"/>
        <v>951</v>
      </c>
      <c r="I183" s="24">
        <f t="shared" si="180"/>
        <v>1327</v>
      </c>
      <c r="J183" s="24">
        <f t="shared" si="180"/>
        <v>1364</v>
      </c>
      <c r="K183" s="24">
        <f t="shared" si="180"/>
        <v>1109</v>
      </c>
      <c r="L183" s="24">
        <f t="shared" si="180"/>
        <v>777</v>
      </c>
      <c r="M183" s="24">
        <f t="shared" si="180"/>
        <v>1426</v>
      </c>
      <c r="N183" s="24">
        <f t="shared" si="180"/>
        <v>745</v>
      </c>
      <c r="O183" s="24">
        <f t="shared" si="180"/>
        <v>560</v>
      </c>
      <c r="P183" s="45">
        <f t="shared" si="180"/>
        <v>0</v>
      </c>
      <c r="Q183" s="52">
        <f t="shared" si="180"/>
        <v>10446</v>
      </c>
      <c r="R183" s="15">
        <f t="shared" si="180"/>
        <v>7157</v>
      </c>
      <c r="S183" s="15">
        <f t="shared" si="180"/>
        <v>0</v>
      </c>
      <c r="T183" s="15">
        <f t="shared" si="180"/>
        <v>3289</v>
      </c>
      <c r="U183" s="15">
        <f t="shared" si="180"/>
        <v>4246</v>
      </c>
      <c r="V183" s="15">
        <f t="shared" si="180"/>
        <v>6200</v>
      </c>
      <c r="W183" s="4"/>
      <c r="X183" s="4"/>
      <c r="Y183" s="4"/>
      <c r="Z183" s="4"/>
      <c r="AA183" s="3"/>
    </row>
    <row r="184" spans="1:27" hidden="1" outlineLevel="4">
      <c r="A184" s="2">
        <v>46</v>
      </c>
      <c r="B184" s="3" t="s">
        <v>49</v>
      </c>
      <c r="C184" s="3" t="s">
        <v>4</v>
      </c>
      <c r="D184" s="3" t="s">
        <v>16</v>
      </c>
      <c r="E184" s="29"/>
      <c r="F184" s="29">
        <v>40</v>
      </c>
      <c r="G184" s="29">
        <v>81</v>
      </c>
      <c r="H184" s="29">
        <v>26</v>
      </c>
      <c r="I184" s="29">
        <v>299</v>
      </c>
      <c r="J184" s="29">
        <v>159</v>
      </c>
      <c r="K184" s="29">
        <v>127</v>
      </c>
      <c r="L184" s="29">
        <v>101</v>
      </c>
      <c r="M184" s="29">
        <v>147</v>
      </c>
      <c r="N184" s="29">
        <v>172</v>
      </c>
      <c r="O184" s="29">
        <v>277</v>
      </c>
      <c r="P184" s="42" t="s">
        <v>18</v>
      </c>
      <c r="Q184" s="49">
        <f t="shared" si="118"/>
        <v>1429</v>
      </c>
      <c r="R184" s="15">
        <f t="shared" si="119"/>
        <v>1429</v>
      </c>
      <c r="S184" s="15">
        <f t="shared" si="120"/>
        <v>0</v>
      </c>
      <c r="T184" s="15">
        <f t="shared" si="121"/>
        <v>0</v>
      </c>
      <c r="U184" s="15">
        <f t="shared" si="122"/>
        <v>0</v>
      </c>
      <c r="V184" s="15">
        <f t="shared" si="123"/>
        <v>1429</v>
      </c>
      <c r="W184" s="4">
        <v>1</v>
      </c>
      <c r="X184" s="4">
        <v>8</v>
      </c>
      <c r="Y184" s="4">
        <v>17</v>
      </c>
      <c r="Z184" s="4">
        <v>3</v>
      </c>
      <c r="AA184" s="3" t="s">
        <v>17</v>
      </c>
    </row>
    <row r="185" spans="1:27" hidden="1" outlineLevel="4">
      <c r="A185" s="2">
        <v>46</v>
      </c>
      <c r="B185" s="3" t="s">
        <v>49</v>
      </c>
      <c r="C185" s="3" t="s">
        <v>4</v>
      </c>
      <c r="D185" s="3" t="s">
        <v>19</v>
      </c>
      <c r="E185" s="29"/>
      <c r="F185" s="29">
        <v>9</v>
      </c>
      <c r="G185" s="29">
        <v>2</v>
      </c>
      <c r="H185" s="29" t="s">
        <v>18</v>
      </c>
      <c r="I185" s="29">
        <v>17</v>
      </c>
      <c r="J185" s="29">
        <v>25</v>
      </c>
      <c r="K185" s="29">
        <v>30</v>
      </c>
      <c r="L185" s="29">
        <v>21</v>
      </c>
      <c r="M185" s="29">
        <v>15</v>
      </c>
      <c r="N185" s="29">
        <v>11</v>
      </c>
      <c r="O185" s="29">
        <v>42</v>
      </c>
      <c r="P185" s="42" t="s">
        <v>18</v>
      </c>
      <c r="Q185" s="49">
        <f t="shared" si="118"/>
        <v>172</v>
      </c>
      <c r="R185" s="15">
        <f t="shared" si="119"/>
        <v>172</v>
      </c>
      <c r="S185" s="15">
        <f t="shared" si="120"/>
        <v>0</v>
      </c>
      <c r="T185" s="15">
        <f t="shared" si="121"/>
        <v>0</v>
      </c>
      <c r="U185" s="15">
        <f t="shared" si="122"/>
        <v>0</v>
      </c>
      <c r="V185" s="15">
        <f t="shared" si="123"/>
        <v>172</v>
      </c>
      <c r="W185" s="4">
        <v>1</v>
      </c>
      <c r="X185" s="4">
        <v>8</v>
      </c>
      <c r="Y185" s="4">
        <v>18</v>
      </c>
      <c r="Z185" s="4">
        <v>3</v>
      </c>
      <c r="AA185" s="3" t="s">
        <v>17</v>
      </c>
    </row>
    <row r="186" spans="1:27" hidden="1" outlineLevel="4">
      <c r="A186" s="2">
        <v>46</v>
      </c>
      <c r="B186" s="3" t="s">
        <v>49</v>
      </c>
      <c r="C186" s="3" t="s">
        <v>4</v>
      </c>
      <c r="D186" s="3" t="s">
        <v>21</v>
      </c>
      <c r="E186" s="29"/>
      <c r="F186" s="29">
        <v>4</v>
      </c>
      <c r="G186" s="29">
        <v>3</v>
      </c>
      <c r="H186" s="29">
        <v>2</v>
      </c>
      <c r="I186" s="29">
        <v>18</v>
      </c>
      <c r="J186" s="29">
        <v>11</v>
      </c>
      <c r="K186" s="29">
        <v>14</v>
      </c>
      <c r="L186" s="29">
        <v>13</v>
      </c>
      <c r="M186" s="29">
        <v>16</v>
      </c>
      <c r="N186" s="29">
        <v>13</v>
      </c>
      <c r="O186" s="29">
        <v>46</v>
      </c>
      <c r="P186" s="42" t="s">
        <v>18</v>
      </c>
      <c r="Q186" s="49">
        <f t="shared" si="118"/>
        <v>140</v>
      </c>
      <c r="R186" s="15">
        <f t="shared" si="119"/>
        <v>140</v>
      </c>
      <c r="S186" s="15">
        <f t="shared" si="120"/>
        <v>0</v>
      </c>
      <c r="T186" s="15">
        <f t="shared" si="121"/>
        <v>0</v>
      </c>
      <c r="U186" s="15">
        <f t="shared" si="122"/>
        <v>0</v>
      </c>
      <c r="V186" s="15">
        <f t="shared" si="123"/>
        <v>140</v>
      </c>
      <c r="W186" s="4">
        <v>1</v>
      </c>
      <c r="X186" s="4">
        <v>8</v>
      </c>
      <c r="Y186" s="4">
        <v>20</v>
      </c>
      <c r="Z186" s="4">
        <v>3</v>
      </c>
      <c r="AA186" s="3" t="s">
        <v>17</v>
      </c>
    </row>
    <row r="187" spans="1:27" hidden="1" outlineLevel="4">
      <c r="A187" s="2">
        <v>46</v>
      </c>
      <c r="B187" s="3" t="s">
        <v>49</v>
      </c>
      <c r="C187" s="3" t="s">
        <v>4</v>
      </c>
      <c r="D187" s="3" t="s">
        <v>109</v>
      </c>
      <c r="E187" s="29">
        <v>137</v>
      </c>
      <c r="F187" s="29">
        <v>127</v>
      </c>
      <c r="G187" s="29">
        <v>178</v>
      </c>
      <c r="H187" s="29">
        <v>143</v>
      </c>
      <c r="I187" s="29">
        <v>139</v>
      </c>
      <c r="J187" s="29">
        <v>143</v>
      </c>
      <c r="K187" s="29">
        <v>186</v>
      </c>
      <c r="L187" s="29">
        <v>176</v>
      </c>
      <c r="M187" s="29">
        <v>238</v>
      </c>
      <c r="N187" s="29">
        <v>206</v>
      </c>
      <c r="O187" s="29">
        <v>129</v>
      </c>
      <c r="P187" s="42" t="s">
        <v>18</v>
      </c>
      <c r="Q187" s="49">
        <f t="shared" si="118"/>
        <v>1802</v>
      </c>
      <c r="R187" s="15">
        <f t="shared" si="119"/>
        <v>1802</v>
      </c>
      <c r="S187" s="15">
        <f t="shared" si="120"/>
        <v>0</v>
      </c>
      <c r="T187" s="15">
        <f t="shared" si="121"/>
        <v>0</v>
      </c>
      <c r="U187" s="15">
        <f t="shared" si="122"/>
        <v>1802</v>
      </c>
      <c r="V187" s="15">
        <f t="shared" si="123"/>
        <v>0</v>
      </c>
      <c r="W187" s="4">
        <v>3</v>
      </c>
      <c r="X187" s="4">
        <v>8</v>
      </c>
      <c r="Y187" s="4">
        <v>162</v>
      </c>
      <c r="Z187" s="4">
        <v>3</v>
      </c>
      <c r="AA187" s="3" t="s">
        <v>17</v>
      </c>
    </row>
    <row r="188" spans="1:27" hidden="1" outlineLevel="4">
      <c r="A188" s="2">
        <v>46</v>
      </c>
      <c r="B188" s="3" t="s">
        <v>49</v>
      </c>
      <c r="C188" s="3" t="s">
        <v>4</v>
      </c>
      <c r="D188" s="3" t="s">
        <v>107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 t="s">
        <v>18</v>
      </c>
      <c r="O188" s="29">
        <v>1</v>
      </c>
      <c r="P188" s="42"/>
      <c r="Q188" s="49">
        <f t="shared" si="118"/>
        <v>1</v>
      </c>
      <c r="R188" s="15">
        <f t="shared" ref="R188" si="181">IF(C188="ATENCIÓN CIUDADANÍA",Q188,0)</f>
        <v>1</v>
      </c>
      <c r="S188" s="15">
        <f t="shared" ref="S188" si="182">IF(C188="OTROS TEMAS GENERALITAT",Q188,0)</f>
        <v>0</v>
      </c>
      <c r="T188" s="15">
        <f t="shared" ref="T188" si="183">IF(C188="TEMAS MUNICIPALES",Q188,0)</f>
        <v>0</v>
      </c>
      <c r="U188" s="15">
        <f t="shared" ref="U188" si="184">IF(W188=3,Q188,0)</f>
        <v>0</v>
      </c>
      <c r="V188" s="15">
        <f t="shared" ref="V188" si="185">IF(W188&lt;&gt;3,Q188,0)</f>
        <v>1</v>
      </c>
      <c r="W188" s="4">
        <v>8</v>
      </c>
      <c r="X188" s="4">
        <v>8</v>
      </c>
      <c r="Y188" s="4">
        <v>217</v>
      </c>
      <c r="Z188" s="4">
        <v>3</v>
      </c>
      <c r="AA188" s="3" t="s">
        <v>17</v>
      </c>
    </row>
    <row r="189" spans="1:27" hidden="1" outlineLevel="4">
      <c r="A189" s="2">
        <v>46</v>
      </c>
      <c r="B189" s="3" t="s">
        <v>49</v>
      </c>
      <c r="C189" s="3" t="s">
        <v>4</v>
      </c>
      <c r="D189" t="s">
        <v>179</v>
      </c>
      <c r="E189" s="29"/>
      <c r="F189" s="29"/>
      <c r="G189" s="29"/>
      <c r="H189" s="29"/>
      <c r="I189" s="29"/>
      <c r="J189" s="29">
        <v>1</v>
      </c>
      <c r="K189" s="29" t="s">
        <v>18</v>
      </c>
      <c r="L189" s="29" t="s">
        <v>18</v>
      </c>
      <c r="M189" s="29" t="s">
        <v>18</v>
      </c>
      <c r="N189" s="29">
        <v>1</v>
      </c>
      <c r="O189" s="29">
        <v>3</v>
      </c>
      <c r="P189" s="42"/>
      <c r="Q189" s="49">
        <f t="shared" si="118"/>
        <v>5</v>
      </c>
      <c r="R189" s="15">
        <f t="shared" ref="R189" si="186">IF(C189="ATENCIÓN CIUDADANÍA",Q189,0)</f>
        <v>5</v>
      </c>
      <c r="S189" s="15">
        <f t="shared" ref="S189" si="187">IF(C189="OTROS TEMAS GENERALITAT",Q189,0)</f>
        <v>0</v>
      </c>
      <c r="T189" s="15">
        <f t="shared" ref="T189" si="188">IF(C189="TEMAS MUNICIPALES",Q189,0)</f>
        <v>0</v>
      </c>
      <c r="U189" s="15">
        <f t="shared" ref="U189" si="189">IF(W189=3,Q189,0)</f>
        <v>5</v>
      </c>
      <c r="V189" s="15">
        <f t="shared" ref="V189" si="190">IF(W189&lt;&gt;3,Q189,0)</f>
        <v>0</v>
      </c>
      <c r="W189" s="4">
        <v>3</v>
      </c>
      <c r="X189" s="4">
        <v>8</v>
      </c>
      <c r="Y189" s="4">
        <v>224</v>
      </c>
      <c r="Z189" s="4">
        <v>3</v>
      </c>
      <c r="AA189" s="3" t="s">
        <v>17</v>
      </c>
    </row>
    <row r="190" spans="1:27" hidden="1" outlineLevel="3">
      <c r="A190" s="2"/>
      <c r="B190" s="3"/>
      <c r="C190" s="181" t="s">
        <v>144</v>
      </c>
      <c r="D190" s="182"/>
      <c r="E190" s="30">
        <f t="shared" ref="E190:V190" si="191">SUBTOTAL(9,E184:E189)</f>
        <v>137</v>
      </c>
      <c r="F190" s="30">
        <f t="shared" si="191"/>
        <v>180</v>
      </c>
      <c r="G190" s="30">
        <f t="shared" si="191"/>
        <v>264</v>
      </c>
      <c r="H190" s="30">
        <f t="shared" si="191"/>
        <v>171</v>
      </c>
      <c r="I190" s="30">
        <f t="shared" si="191"/>
        <v>473</v>
      </c>
      <c r="J190" s="30">
        <f t="shared" si="191"/>
        <v>339</v>
      </c>
      <c r="K190" s="30">
        <f t="shared" si="191"/>
        <v>357</v>
      </c>
      <c r="L190" s="30">
        <f t="shared" si="191"/>
        <v>311</v>
      </c>
      <c r="M190" s="30">
        <f t="shared" si="191"/>
        <v>416</v>
      </c>
      <c r="N190" s="30">
        <f t="shared" si="191"/>
        <v>403</v>
      </c>
      <c r="O190" s="30">
        <f t="shared" si="191"/>
        <v>498</v>
      </c>
      <c r="P190" s="43">
        <f t="shared" si="191"/>
        <v>0</v>
      </c>
      <c r="Q190" s="50">
        <f t="shared" si="191"/>
        <v>3549</v>
      </c>
      <c r="R190" s="15">
        <f t="shared" si="191"/>
        <v>3549</v>
      </c>
      <c r="S190" s="15">
        <f t="shared" si="191"/>
        <v>0</v>
      </c>
      <c r="T190" s="15">
        <f t="shared" si="191"/>
        <v>0</v>
      </c>
      <c r="U190" s="15">
        <f t="shared" si="191"/>
        <v>1807</v>
      </c>
      <c r="V190" s="15">
        <f t="shared" si="191"/>
        <v>1742</v>
      </c>
      <c r="W190" s="4"/>
      <c r="X190" s="4"/>
      <c r="Y190" s="4"/>
      <c r="Z190" s="4"/>
      <c r="AA190" s="3"/>
    </row>
    <row r="191" spans="1:27" ht="15.6" outlineLevel="2" collapsed="1">
      <c r="A191" s="2"/>
      <c r="B191" s="195" t="s">
        <v>93</v>
      </c>
      <c r="C191" s="195"/>
      <c r="D191" s="195"/>
      <c r="E191" s="24">
        <f t="shared" ref="E191:V191" si="192">SUBTOTAL(9,E184:E189)</f>
        <v>137</v>
      </c>
      <c r="F191" s="24">
        <f t="shared" si="192"/>
        <v>180</v>
      </c>
      <c r="G191" s="24">
        <f t="shared" si="192"/>
        <v>264</v>
      </c>
      <c r="H191" s="24">
        <f t="shared" si="192"/>
        <v>171</v>
      </c>
      <c r="I191" s="24">
        <f t="shared" si="192"/>
        <v>473</v>
      </c>
      <c r="J191" s="24">
        <f t="shared" si="192"/>
        <v>339</v>
      </c>
      <c r="K191" s="24">
        <f t="shared" si="192"/>
        <v>357</v>
      </c>
      <c r="L191" s="24">
        <f t="shared" si="192"/>
        <v>311</v>
      </c>
      <c r="M191" s="24">
        <f t="shared" si="192"/>
        <v>416</v>
      </c>
      <c r="N191" s="24">
        <f t="shared" si="192"/>
        <v>403</v>
      </c>
      <c r="O191" s="24">
        <f t="shared" si="192"/>
        <v>498</v>
      </c>
      <c r="P191" s="45">
        <f t="shared" si="192"/>
        <v>0</v>
      </c>
      <c r="Q191" s="52">
        <f t="shared" si="192"/>
        <v>3549</v>
      </c>
      <c r="R191" s="15">
        <f t="shared" si="192"/>
        <v>3549</v>
      </c>
      <c r="S191" s="15">
        <f t="shared" si="192"/>
        <v>0</v>
      </c>
      <c r="T191" s="15">
        <f t="shared" si="192"/>
        <v>0</v>
      </c>
      <c r="U191" s="15">
        <f t="shared" si="192"/>
        <v>1807</v>
      </c>
      <c r="V191" s="15">
        <f t="shared" si="192"/>
        <v>1742</v>
      </c>
      <c r="W191" s="4"/>
      <c r="X191" s="4"/>
      <c r="Y191" s="4"/>
      <c r="Z191" s="4"/>
      <c r="AA191" s="3"/>
    </row>
    <row r="192" spans="1:27" hidden="1" outlineLevel="4">
      <c r="A192" s="2">
        <v>46</v>
      </c>
      <c r="B192" s="3" t="s">
        <v>50</v>
      </c>
      <c r="C192" s="3" t="s">
        <v>4</v>
      </c>
      <c r="D192" s="3" t="s">
        <v>16</v>
      </c>
      <c r="E192" s="29"/>
      <c r="F192" s="29">
        <v>10</v>
      </c>
      <c r="G192" s="29">
        <v>88</v>
      </c>
      <c r="H192" s="29">
        <v>98</v>
      </c>
      <c r="I192" s="29">
        <v>131</v>
      </c>
      <c r="J192" s="29">
        <v>146</v>
      </c>
      <c r="K192" s="29">
        <v>138</v>
      </c>
      <c r="L192" s="29">
        <v>92</v>
      </c>
      <c r="M192" s="29">
        <v>108</v>
      </c>
      <c r="N192" s="29">
        <v>140</v>
      </c>
      <c r="O192" s="29">
        <v>131</v>
      </c>
      <c r="P192" s="42" t="s">
        <v>18</v>
      </c>
      <c r="Q192" s="49">
        <f t="shared" si="118"/>
        <v>1082</v>
      </c>
      <c r="R192" s="15">
        <f t="shared" si="119"/>
        <v>1082</v>
      </c>
      <c r="S192" s="15">
        <f t="shared" si="120"/>
        <v>0</v>
      </c>
      <c r="T192" s="15">
        <f t="shared" si="121"/>
        <v>0</v>
      </c>
      <c r="U192" s="15">
        <f t="shared" si="122"/>
        <v>0</v>
      </c>
      <c r="V192" s="15">
        <f t="shared" si="123"/>
        <v>1082</v>
      </c>
      <c r="W192" s="4">
        <v>1</v>
      </c>
      <c r="X192" s="4">
        <v>31</v>
      </c>
      <c r="Y192" s="4">
        <v>17</v>
      </c>
      <c r="Z192" s="4">
        <v>3</v>
      </c>
      <c r="AA192" s="3" t="s">
        <v>17</v>
      </c>
    </row>
    <row r="193" spans="1:27" hidden="1" outlineLevel="4">
      <c r="A193" s="2">
        <v>46</v>
      </c>
      <c r="B193" s="3" t="s">
        <v>50</v>
      </c>
      <c r="C193" s="3" t="s">
        <v>4</v>
      </c>
      <c r="D193" s="3" t="s">
        <v>19</v>
      </c>
      <c r="E193" s="29"/>
      <c r="F193" s="29">
        <v>6</v>
      </c>
      <c r="G193" s="29">
        <v>74</v>
      </c>
      <c r="H193" s="29">
        <v>112</v>
      </c>
      <c r="I193" s="29">
        <v>137</v>
      </c>
      <c r="J193" s="29">
        <v>156</v>
      </c>
      <c r="K193" s="29">
        <v>114</v>
      </c>
      <c r="L193" s="29">
        <v>125</v>
      </c>
      <c r="M193" s="29">
        <v>177</v>
      </c>
      <c r="N193" s="29">
        <v>168</v>
      </c>
      <c r="O193" s="29">
        <v>132</v>
      </c>
      <c r="P193" s="42" t="s">
        <v>18</v>
      </c>
      <c r="Q193" s="49">
        <f t="shared" si="118"/>
        <v>1201</v>
      </c>
      <c r="R193" s="15">
        <f t="shared" si="119"/>
        <v>1201</v>
      </c>
      <c r="S193" s="15">
        <f t="shared" si="120"/>
        <v>0</v>
      </c>
      <c r="T193" s="15">
        <f t="shared" si="121"/>
        <v>0</v>
      </c>
      <c r="U193" s="15">
        <f t="shared" si="122"/>
        <v>0</v>
      </c>
      <c r="V193" s="15">
        <f t="shared" si="123"/>
        <v>1201</v>
      </c>
      <c r="W193" s="4">
        <v>1</v>
      </c>
      <c r="X193" s="4">
        <v>31</v>
      </c>
      <c r="Y193" s="4">
        <v>18</v>
      </c>
      <c r="Z193" s="4">
        <v>3</v>
      </c>
      <c r="AA193" s="3" t="s">
        <v>17</v>
      </c>
    </row>
    <row r="194" spans="1:27" hidden="1" outlineLevel="4">
      <c r="A194" s="2">
        <v>46</v>
      </c>
      <c r="B194" s="3" t="s">
        <v>50</v>
      </c>
      <c r="C194" s="3" t="s">
        <v>4</v>
      </c>
      <c r="D194" s="3" t="s">
        <v>21</v>
      </c>
      <c r="E194" s="29"/>
      <c r="F194" s="29">
        <v>2</v>
      </c>
      <c r="G194" s="29">
        <v>25</v>
      </c>
      <c r="H194" s="29">
        <v>35</v>
      </c>
      <c r="I194" s="29">
        <v>38</v>
      </c>
      <c r="J194" s="29">
        <v>50</v>
      </c>
      <c r="K194" s="29">
        <v>37</v>
      </c>
      <c r="L194" s="29">
        <v>22</v>
      </c>
      <c r="M194" s="29">
        <v>69</v>
      </c>
      <c r="N194" s="29">
        <v>40</v>
      </c>
      <c r="O194" s="29">
        <v>44</v>
      </c>
      <c r="P194" s="42" t="s">
        <v>18</v>
      </c>
      <c r="Q194" s="49">
        <f t="shared" si="118"/>
        <v>362</v>
      </c>
      <c r="R194" s="15">
        <f t="shared" si="119"/>
        <v>362</v>
      </c>
      <c r="S194" s="15">
        <f t="shared" si="120"/>
        <v>0</v>
      </c>
      <c r="T194" s="15">
        <f t="shared" si="121"/>
        <v>0</v>
      </c>
      <c r="U194" s="15">
        <f t="shared" si="122"/>
        <v>0</v>
      </c>
      <c r="V194" s="15">
        <f t="shared" si="123"/>
        <v>362</v>
      </c>
      <c r="W194" s="4">
        <v>1</v>
      </c>
      <c r="X194" s="4">
        <v>31</v>
      </c>
      <c r="Y194" s="4">
        <v>20</v>
      </c>
      <c r="Z194" s="4">
        <v>3</v>
      </c>
      <c r="AA194" s="3" t="s">
        <v>17</v>
      </c>
    </row>
    <row r="195" spans="1:27" hidden="1" outlineLevel="4">
      <c r="A195" s="2">
        <v>46</v>
      </c>
      <c r="B195" s="3" t="s">
        <v>50</v>
      </c>
      <c r="C195" s="3" t="s">
        <v>4</v>
      </c>
      <c r="D195" s="3" t="s">
        <v>109</v>
      </c>
      <c r="E195" s="29">
        <v>236</v>
      </c>
      <c r="F195" s="29">
        <v>215</v>
      </c>
      <c r="G195" s="29">
        <v>157</v>
      </c>
      <c r="H195" s="29">
        <v>123</v>
      </c>
      <c r="I195" s="29">
        <v>145</v>
      </c>
      <c r="J195" s="29">
        <v>141</v>
      </c>
      <c r="K195" s="29">
        <v>132</v>
      </c>
      <c r="L195" s="29">
        <v>114</v>
      </c>
      <c r="M195" s="29">
        <v>149</v>
      </c>
      <c r="N195" s="29">
        <v>120</v>
      </c>
      <c r="O195" s="29">
        <v>108</v>
      </c>
      <c r="P195" s="42" t="s">
        <v>18</v>
      </c>
      <c r="Q195" s="49">
        <f t="shared" si="118"/>
        <v>1640</v>
      </c>
      <c r="R195" s="15">
        <f t="shared" si="119"/>
        <v>1640</v>
      </c>
      <c r="S195" s="15">
        <f t="shared" si="120"/>
        <v>0</v>
      </c>
      <c r="T195" s="15">
        <f t="shared" si="121"/>
        <v>0</v>
      </c>
      <c r="U195" s="15">
        <f t="shared" si="122"/>
        <v>1640</v>
      </c>
      <c r="V195" s="15">
        <f t="shared" si="123"/>
        <v>0</v>
      </c>
      <c r="W195" s="4">
        <v>3</v>
      </c>
      <c r="X195" s="4">
        <v>31</v>
      </c>
      <c r="Y195" s="4">
        <v>162</v>
      </c>
      <c r="Z195" s="4">
        <v>3</v>
      </c>
      <c r="AA195" s="3" t="s">
        <v>17</v>
      </c>
    </row>
    <row r="196" spans="1:27" hidden="1" outlineLevel="4">
      <c r="A196" s="2">
        <v>46</v>
      </c>
      <c r="B196" s="3" t="s">
        <v>50</v>
      </c>
      <c r="C196" s="3" t="s">
        <v>4</v>
      </c>
      <c r="D196" s="3" t="s">
        <v>107</v>
      </c>
      <c r="E196" s="29">
        <v>42</v>
      </c>
      <c r="F196" s="29">
        <v>59</v>
      </c>
      <c r="G196" s="29">
        <v>6</v>
      </c>
      <c r="H196" s="29">
        <v>3</v>
      </c>
      <c r="I196" s="29" t="s">
        <v>18</v>
      </c>
      <c r="J196" s="29" t="s">
        <v>18</v>
      </c>
      <c r="K196" s="29">
        <v>2</v>
      </c>
      <c r="L196" s="29" t="s">
        <v>18</v>
      </c>
      <c r="M196" s="29" t="s">
        <v>18</v>
      </c>
      <c r="N196" s="29" t="s">
        <v>18</v>
      </c>
      <c r="O196" s="29" t="s">
        <v>18</v>
      </c>
      <c r="P196" s="42" t="s">
        <v>18</v>
      </c>
      <c r="Q196" s="49">
        <f t="shared" si="118"/>
        <v>112</v>
      </c>
      <c r="R196" s="15">
        <f t="shared" si="119"/>
        <v>112</v>
      </c>
      <c r="S196" s="15">
        <f t="shared" si="120"/>
        <v>0</v>
      </c>
      <c r="T196" s="15">
        <f t="shared" si="121"/>
        <v>0</v>
      </c>
      <c r="U196" s="15">
        <f t="shared" si="122"/>
        <v>0</v>
      </c>
      <c r="V196" s="15">
        <f t="shared" si="123"/>
        <v>112</v>
      </c>
      <c r="W196" s="4">
        <v>8</v>
      </c>
      <c r="X196" s="4">
        <v>31</v>
      </c>
      <c r="Y196" s="4">
        <v>217</v>
      </c>
      <c r="Z196" s="4">
        <v>3</v>
      </c>
      <c r="AA196" s="3" t="s">
        <v>17</v>
      </c>
    </row>
    <row r="197" spans="1:27" hidden="1" outlineLevel="4">
      <c r="A197" s="2">
        <v>46</v>
      </c>
      <c r="B197" s="3" t="s">
        <v>50</v>
      </c>
      <c r="C197" s="3" t="s">
        <v>4</v>
      </c>
      <c r="D197" t="s">
        <v>53</v>
      </c>
      <c r="E197" s="29"/>
      <c r="F197" s="29"/>
      <c r="G197" s="29"/>
      <c r="H197" s="29"/>
      <c r="I197" s="29"/>
      <c r="J197" s="29">
        <v>7</v>
      </c>
      <c r="K197" s="29">
        <v>3</v>
      </c>
      <c r="L197" s="29" t="s">
        <v>18</v>
      </c>
      <c r="M197" s="29" t="s">
        <v>18</v>
      </c>
      <c r="N197" s="29" t="s">
        <v>18</v>
      </c>
      <c r="O197" s="29">
        <v>1</v>
      </c>
      <c r="P197" s="42"/>
      <c r="Q197" s="49">
        <f t="shared" si="118"/>
        <v>11</v>
      </c>
      <c r="R197" s="15">
        <f t="shared" ref="R197" si="193">IF(C197="ATENCIÓN CIUDADANÍA",Q197,0)</f>
        <v>11</v>
      </c>
      <c r="S197" s="15">
        <f t="shared" ref="S197" si="194">IF(C197="OTROS TEMAS GENERALITAT",Q197,0)</f>
        <v>0</v>
      </c>
      <c r="T197" s="15">
        <f t="shared" ref="T197" si="195">IF(C197="TEMAS MUNICIPALES",Q197,0)</f>
        <v>0</v>
      </c>
      <c r="U197" s="15">
        <f t="shared" ref="U197" si="196">IF(W197=3,Q197,0)</f>
        <v>0</v>
      </c>
      <c r="V197" s="15">
        <f t="shared" ref="V197" si="197">IF(W197&lt;&gt;3,Q197,0)</f>
        <v>11</v>
      </c>
      <c r="W197" s="4">
        <v>6</v>
      </c>
      <c r="X197" s="4">
        <v>31</v>
      </c>
      <c r="Y197" s="4">
        <v>218</v>
      </c>
      <c r="Z197" s="4">
        <v>3</v>
      </c>
      <c r="AA197" s="3" t="s">
        <v>17</v>
      </c>
    </row>
    <row r="198" spans="1:27" hidden="1" outlineLevel="4">
      <c r="A198" s="2">
        <v>46</v>
      </c>
      <c r="B198" s="3" t="s">
        <v>50</v>
      </c>
      <c r="C198" s="3" t="s">
        <v>4</v>
      </c>
      <c r="D198" t="s">
        <v>179</v>
      </c>
      <c r="E198" s="29"/>
      <c r="F198" s="29"/>
      <c r="G198" s="29"/>
      <c r="H198" s="29"/>
      <c r="I198" s="29"/>
      <c r="J198" s="29"/>
      <c r="K198" s="29"/>
      <c r="L198" s="29">
        <v>1</v>
      </c>
      <c r="M198" s="29" t="s">
        <v>18</v>
      </c>
      <c r="N198" s="29" t="s">
        <v>18</v>
      </c>
      <c r="O198" s="29" t="s">
        <v>18</v>
      </c>
      <c r="P198" s="42"/>
      <c r="Q198" s="49">
        <f t="shared" si="118"/>
        <v>1</v>
      </c>
      <c r="R198" s="15">
        <f t="shared" ref="R198" si="198">IF(C198="ATENCIÓN CIUDADANÍA",Q198,0)</f>
        <v>1</v>
      </c>
      <c r="S198" s="15">
        <f t="shared" ref="S198" si="199">IF(C198="OTROS TEMAS GENERALITAT",Q198,0)</f>
        <v>0</v>
      </c>
      <c r="T198" s="15">
        <f t="shared" ref="T198" si="200">IF(C198="TEMAS MUNICIPALES",Q198,0)</f>
        <v>0</v>
      </c>
      <c r="U198" s="15">
        <f t="shared" ref="U198" si="201">IF(W198=3,Q198,0)</f>
        <v>1</v>
      </c>
      <c r="V198" s="15">
        <f t="shared" ref="V198" si="202">IF(W198&lt;&gt;3,Q198,0)</f>
        <v>0</v>
      </c>
      <c r="W198" s="4">
        <v>3</v>
      </c>
      <c r="X198" s="4">
        <v>31</v>
      </c>
      <c r="Y198" s="4">
        <v>224</v>
      </c>
      <c r="Z198" s="4">
        <v>3</v>
      </c>
      <c r="AA198" s="3" t="s">
        <v>17</v>
      </c>
    </row>
    <row r="199" spans="1:27" hidden="1" outlineLevel="3">
      <c r="A199" s="2"/>
      <c r="B199" s="3"/>
      <c r="C199" s="181" t="s">
        <v>144</v>
      </c>
      <c r="D199" s="182"/>
      <c r="E199" s="30">
        <f>SUBTOTAL(9,E192:E198)</f>
        <v>278</v>
      </c>
      <c r="F199" s="30">
        <f t="shared" ref="F199:P199" si="203">SUBTOTAL(9,F192:F198)</f>
        <v>292</v>
      </c>
      <c r="G199" s="30">
        <f t="shared" si="203"/>
        <v>350</v>
      </c>
      <c r="H199" s="30">
        <f t="shared" si="203"/>
        <v>371</v>
      </c>
      <c r="I199" s="30">
        <f t="shared" si="203"/>
        <v>451</v>
      </c>
      <c r="J199" s="30">
        <f t="shared" si="203"/>
        <v>500</v>
      </c>
      <c r="K199" s="30">
        <f t="shared" si="203"/>
        <v>426</v>
      </c>
      <c r="L199" s="30">
        <f t="shared" si="203"/>
        <v>354</v>
      </c>
      <c r="M199" s="30">
        <f t="shared" si="203"/>
        <v>503</v>
      </c>
      <c r="N199" s="30">
        <f t="shared" si="203"/>
        <v>468</v>
      </c>
      <c r="O199" s="30">
        <f t="shared" si="203"/>
        <v>416</v>
      </c>
      <c r="P199" s="30">
        <f t="shared" si="203"/>
        <v>0</v>
      </c>
      <c r="Q199" s="50">
        <f>SUBTOTAL(9,Q192:Q198)</f>
        <v>4409</v>
      </c>
      <c r="R199" s="15">
        <f t="shared" ref="R199:V199" si="204">SUBTOTAL(9,R192:R197)</f>
        <v>4408</v>
      </c>
      <c r="S199" s="15">
        <f t="shared" si="204"/>
        <v>0</v>
      </c>
      <c r="T199" s="15">
        <f t="shared" si="204"/>
        <v>0</v>
      </c>
      <c r="U199" s="15">
        <f t="shared" si="204"/>
        <v>1640</v>
      </c>
      <c r="V199" s="15">
        <f t="shared" si="204"/>
        <v>2768</v>
      </c>
      <c r="W199" s="4"/>
      <c r="X199" s="4"/>
      <c r="Y199" s="4"/>
      <c r="Z199" s="4"/>
      <c r="AA199" s="3"/>
    </row>
    <row r="200" spans="1:27" ht="15.6" outlineLevel="2" collapsed="1">
      <c r="A200" s="2"/>
      <c r="B200" s="195" t="s">
        <v>94</v>
      </c>
      <c r="C200" s="195"/>
      <c r="D200" s="195"/>
      <c r="E200" s="24">
        <f>SUBTOTAL(9,E192:E198)</f>
        <v>278</v>
      </c>
      <c r="F200" s="24">
        <f t="shared" ref="F200:P200" si="205">SUBTOTAL(9,F192:F198)</f>
        <v>292</v>
      </c>
      <c r="G200" s="24">
        <f t="shared" si="205"/>
        <v>350</v>
      </c>
      <c r="H200" s="24">
        <f t="shared" si="205"/>
        <v>371</v>
      </c>
      <c r="I200" s="24">
        <f t="shared" si="205"/>
        <v>451</v>
      </c>
      <c r="J200" s="24">
        <f t="shared" si="205"/>
        <v>500</v>
      </c>
      <c r="K200" s="24">
        <f t="shared" si="205"/>
        <v>426</v>
      </c>
      <c r="L200" s="24">
        <f t="shared" si="205"/>
        <v>354</v>
      </c>
      <c r="M200" s="24">
        <f t="shared" si="205"/>
        <v>503</v>
      </c>
      <c r="N200" s="24">
        <f t="shared" si="205"/>
        <v>468</v>
      </c>
      <c r="O200" s="24">
        <f t="shared" si="205"/>
        <v>416</v>
      </c>
      <c r="P200" s="24">
        <f t="shared" si="205"/>
        <v>0</v>
      </c>
      <c r="Q200" s="52">
        <f>SUBTOTAL(9,Q192:Q198)</f>
        <v>4409</v>
      </c>
      <c r="R200" s="15">
        <f t="shared" ref="R200:V200" si="206">SUBTOTAL(9,R192:R197)</f>
        <v>4408</v>
      </c>
      <c r="S200" s="15">
        <f t="shared" si="206"/>
        <v>0</v>
      </c>
      <c r="T200" s="15">
        <f t="shared" si="206"/>
        <v>0</v>
      </c>
      <c r="U200" s="15">
        <f t="shared" si="206"/>
        <v>1640</v>
      </c>
      <c r="V200" s="15">
        <f t="shared" si="206"/>
        <v>2768</v>
      </c>
      <c r="W200" s="4"/>
      <c r="X200" s="4"/>
      <c r="Y200" s="4"/>
      <c r="Z200" s="4"/>
      <c r="AA200" s="3"/>
    </row>
    <row r="201" spans="1:27" hidden="1" outlineLevel="4">
      <c r="A201" s="2">
        <v>46</v>
      </c>
      <c r="B201" s="3" t="s">
        <v>51</v>
      </c>
      <c r="C201" s="3" t="s">
        <v>4</v>
      </c>
      <c r="D201" s="3" t="s">
        <v>16</v>
      </c>
      <c r="E201" s="29"/>
      <c r="F201" s="29">
        <v>106</v>
      </c>
      <c r="G201" s="29">
        <v>217</v>
      </c>
      <c r="H201" s="29">
        <v>181</v>
      </c>
      <c r="I201" s="29">
        <v>221</v>
      </c>
      <c r="J201" s="29">
        <v>342</v>
      </c>
      <c r="K201" s="29">
        <v>310</v>
      </c>
      <c r="L201" s="29">
        <v>167</v>
      </c>
      <c r="M201" s="29">
        <v>369</v>
      </c>
      <c r="N201" s="29">
        <v>295</v>
      </c>
      <c r="O201" s="29">
        <v>197</v>
      </c>
      <c r="P201" s="42" t="s">
        <v>18</v>
      </c>
      <c r="Q201" s="49">
        <f t="shared" si="118"/>
        <v>2405</v>
      </c>
      <c r="R201" s="15">
        <f t="shared" si="119"/>
        <v>2405</v>
      </c>
      <c r="S201" s="15">
        <f t="shared" si="120"/>
        <v>0</v>
      </c>
      <c r="T201" s="15">
        <f t="shared" si="121"/>
        <v>0</v>
      </c>
      <c r="U201" s="15">
        <f t="shared" si="122"/>
        <v>0</v>
      </c>
      <c r="V201" s="15">
        <f t="shared" si="123"/>
        <v>2405</v>
      </c>
      <c r="W201" s="4">
        <v>1</v>
      </c>
      <c r="X201" s="4">
        <v>29</v>
      </c>
      <c r="Y201" s="4">
        <v>17</v>
      </c>
      <c r="Z201" s="4">
        <v>3</v>
      </c>
      <c r="AA201" s="3" t="s">
        <v>17</v>
      </c>
    </row>
    <row r="202" spans="1:27" hidden="1" outlineLevel="4">
      <c r="A202" s="2">
        <v>46</v>
      </c>
      <c r="B202" s="3" t="s">
        <v>51</v>
      </c>
      <c r="C202" s="3" t="s">
        <v>4</v>
      </c>
      <c r="D202" s="3" t="s">
        <v>19</v>
      </c>
      <c r="E202" s="29"/>
      <c r="F202" s="29">
        <v>81</v>
      </c>
      <c r="G202" s="29">
        <v>114</v>
      </c>
      <c r="H202" s="29">
        <v>162</v>
      </c>
      <c r="I202" s="29">
        <v>190</v>
      </c>
      <c r="J202" s="29">
        <v>193</v>
      </c>
      <c r="K202" s="29">
        <v>244</v>
      </c>
      <c r="L202" s="29">
        <v>191</v>
      </c>
      <c r="M202" s="29">
        <v>287</v>
      </c>
      <c r="N202" s="29">
        <v>203</v>
      </c>
      <c r="O202" s="29">
        <v>143</v>
      </c>
      <c r="P202" s="42" t="s">
        <v>18</v>
      </c>
      <c r="Q202" s="49">
        <f t="shared" si="118"/>
        <v>1808</v>
      </c>
      <c r="R202" s="15">
        <f t="shared" si="119"/>
        <v>1808</v>
      </c>
      <c r="S202" s="15">
        <f t="shared" si="120"/>
        <v>0</v>
      </c>
      <c r="T202" s="15">
        <f t="shared" si="121"/>
        <v>0</v>
      </c>
      <c r="U202" s="15">
        <f t="shared" si="122"/>
        <v>0</v>
      </c>
      <c r="V202" s="15">
        <f t="shared" si="123"/>
        <v>1808</v>
      </c>
      <c r="W202" s="4">
        <v>1</v>
      </c>
      <c r="X202" s="4">
        <v>29</v>
      </c>
      <c r="Y202" s="4">
        <v>18</v>
      </c>
      <c r="Z202" s="4">
        <v>3</v>
      </c>
      <c r="AA202" s="3" t="s">
        <v>17</v>
      </c>
    </row>
    <row r="203" spans="1:27" hidden="1" outlineLevel="4">
      <c r="A203" s="2">
        <v>46</v>
      </c>
      <c r="B203" s="3" t="s">
        <v>51</v>
      </c>
      <c r="C203" s="3" t="s">
        <v>4</v>
      </c>
      <c r="D203" s="3" t="s">
        <v>21</v>
      </c>
      <c r="E203" s="29"/>
      <c r="F203" s="29">
        <v>18</v>
      </c>
      <c r="G203" s="29">
        <v>23</v>
      </c>
      <c r="H203" s="29">
        <v>31</v>
      </c>
      <c r="I203" s="29">
        <v>37</v>
      </c>
      <c r="J203" s="29">
        <v>41</v>
      </c>
      <c r="K203" s="29">
        <v>68</v>
      </c>
      <c r="L203" s="29">
        <v>55</v>
      </c>
      <c r="M203" s="29">
        <v>61</v>
      </c>
      <c r="N203" s="29">
        <v>43</v>
      </c>
      <c r="O203" s="29">
        <v>23</v>
      </c>
      <c r="P203" s="42" t="s">
        <v>18</v>
      </c>
      <c r="Q203" s="49">
        <f t="shared" si="118"/>
        <v>400</v>
      </c>
      <c r="R203" s="15">
        <f t="shared" si="119"/>
        <v>400</v>
      </c>
      <c r="S203" s="15">
        <f t="shared" si="120"/>
        <v>0</v>
      </c>
      <c r="T203" s="15">
        <f t="shared" si="121"/>
        <v>0</v>
      </c>
      <c r="U203" s="15">
        <f t="shared" si="122"/>
        <v>0</v>
      </c>
      <c r="V203" s="15">
        <f t="shared" si="123"/>
        <v>400</v>
      </c>
      <c r="W203" s="4">
        <v>1</v>
      </c>
      <c r="X203" s="4">
        <v>29</v>
      </c>
      <c r="Y203" s="4">
        <v>20</v>
      </c>
      <c r="Z203" s="4">
        <v>3</v>
      </c>
      <c r="AA203" s="3" t="s">
        <v>17</v>
      </c>
    </row>
    <row r="204" spans="1:27" hidden="1" outlineLevel="4">
      <c r="A204" s="2">
        <v>46</v>
      </c>
      <c r="B204" s="3" t="s">
        <v>51</v>
      </c>
      <c r="C204" s="3" t="s">
        <v>4</v>
      </c>
      <c r="D204" s="174" t="s">
        <v>169</v>
      </c>
      <c r="E204" s="29" t="s">
        <v>18</v>
      </c>
      <c r="F204" s="29" t="s">
        <v>18</v>
      </c>
      <c r="G204" s="29" t="s">
        <v>18</v>
      </c>
      <c r="H204" s="29" t="s">
        <v>18</v>
      </c>
      <c r="I204" s="29">
        <v>2</v>
      </c>
      <c r="J204" s="29">
        <v>16</v>
      </c>
      <c r="K204" s="29">
        <v>17</v>
      </c>
      <c r="L204" s="29">
        <v>14</v>
      </c>
      <c r="M204" s="29">
        <v>21</v>
      </c>
      <c r="N204" s="29">
        <v>13</v>
      </c>
      <c r="O204" s="29">
        <v>10</v>
      </c>
      <c r="P204" s="42" t="s">
        <v>18</v>
      </c>
      <c r="Q204" s="49">
        <f t="shared" ref="Q204" si="207">SUM(E204:P204)</f>
        <v>93</v>
      </c>
      <c r="R204" s="15">
        <f t="shared" si="119"/>
        <v>93</v>
      </c>
      <c r="S204" s="15">
        <f t="shared" ref="S204" si="208">IF(C204="OTROS TEMAS GENERALITAT",Q204,0)</f>
        <v>0</v>
      </c>
      <c r="T204" s="15">
        <f t="shared" ref="T204" si="209">IF(C204="TEMAS MUNICIPALES",Q204,0)</f>
        <v>0</v>
      </c>
      <c r="U204" s="15">
        <f t="shared" ref="U204" si="210">IF(W204=3,Q204,0)</f>
        <v>93</v>
      </c>
      <c r="V204" s="15">
        <f t="shared" ref="V204" si="211">IF(W204&lt;&gt;3,Q204,0)</f>
        <v>0</v>
      </c>
      <c r="W204" s="4">
        <v>3</v>
      </c>
      <c r="X204" s="4">
        <v>29</v>
      </c>
      <c r="Y204" s="4">
        <v>94</v>
      </c>
      <c r="Z204" s="4">
        <v>3</v>
      </c>
      <c r="AA204" s="3" t="s">
        <v>17</v>
      </c>
    </row>
    <row r="205" spans="1:27" hidden="1" outlineLevel="4">
      <c r="A205" s="2">
        <v>46</v>
      </c>
      <c r="B205" s="3" t="s">
        <v>51</v>
      </c>
      <c r="C205" s="3" t="s">
        <v>4</v>
      </c>
      <c r="D205" s="3" t="s">
        <v>109</v>
      </c>
      <c r="E205" s="29">
        <v>482</v>
      </c>
      <c r="F205" s="29">
        <v>377</v>
      </c>
      <c r="G205" s="29">
        <v>356</v>
      </c>
      <c r="H205" s="29">
        <v>323</v>
      </c>
      <c r="I205" s="29">
        <v>313</v>
      </c>
      <c r="J205" s="29">
        <v>272</v>
      </c>
      <c r="K205" s="29">
        <v>299</v>
      </c>
      <c r="L205" s="29">
        <v>232</v>
      </c>
      <c r="M205" s="29">
        <v>355</v>
      </c>
      <c r="N205" s="29">
        <v>264</v>
      </c>
      <c r="O205" s="29">
        <v>210</v>
      </c>
      <c r="P205" s="42" t="s">
        <v>18</v>
      </c>
      <c r="Q205" s="49">
        <f t="shared" si="118"/>
        <v>3483</v>
      </c>
      <c r="R205" s="15">
        <f t="shared" si="119"/>
        <v>3483</v>
      </c>
      <c r="S205" s="15">
        <f t="shared" si="120"/>
        <v>0</v>
      </c>
      <c r="T205" s="15">
        <f t="shared" si="121"/>
        <v>0</v>
      </c>
      <c r="U205" s="15">
        <f t="shared" si="122"/>
        <v>3483</v>
      </c>
      <c r="V205" s="15">
        <f t="shared" si="123"/>
        <v>0</v>
      </c>
      <c r="W205" s="4">
        <v>3</v>
      </c>
      <c r="X205" s="4">
        <v>29</v>
      </c>
      <c r="Y205" s="4">
        <v>162</v>
      </c>
      <c r="Z205" s="4">
        <v>3</v>
      </c>
      <c r="AA205" s="3" t="s">
        <v>17</v>
      </c>
    </row>
    <row r="206" spans="1:27" hidden="1" outlineLevel="4">
      <c r="A206" s="2">
        <v>46</v>
      </c>
      <c r="B206" s="3" t="s">
        <v>51</v>
      </c>
      <c r="C206" s="3" t="s">
        <v>4</v>
      </c>
      <c r="D206" s="3" t="s">
        <v>107</v>
      </c>
      <c r="E206" s="29">
        <v>220</v>
      </c>
      <c r="F206" s="29">
        <v>156</v>
      </c>
      <c r="G206" s="29">
        <v>124</v>
      </c>
      <c r="H206" s="29">
        <v>166</v>
      </c>
      <c r="I206" s="29">
        <v>176</v>
      </c>
      <c r="J206" s="29">
        <v>126</v>
      </c>
      <c r="K206" s="29">
        <v>147</v>
      </c>
      <c r="L206" s="29">
        <v>112</v>
      </c>
      <c r="M206" s="29">
        <v>158</v>
      </c>
      <c r="N206" s="29">
        <v>173</v>
      </c>
      <c r="O206" s="29">
        <v>101</v>
      </c>
      <c r="P206" s="42" t="s">
        <v>18</v>
      </c>
      <c r="Q206" s="49">
        <f t="shared" si="118"/>
        <v>1659</v>
      </c>
      <c r="R206" s="15">
        <f t="shared" si="119"/>
        <v>1659</v>
      </c>
      <c r="S206" s="15">
        <f t="shared" si="120"/>
        <v>0</v>
      </c>
      <c r="T206" s="15">
        <f t="shared" si="121"/>
        <v>0</v>
      </c>
      <c r="U206" s="15">
        <f t="shared" si="122"/>
        <v>0</v>
      </c>
      <c r="V206" s="15">
        <f t="shared" si="123"/>
        <v>1659</v>
      </c>
      <c r="W206" s="4">
        <v>8</v>
      </c>
      <c r="X206" s="4">
        <v>29</v>
      </c>
      <c r="Y206" s="4">
        <v>217</v>
      </c>
      <c r="Z206" s="4">
        <v>3</v>
      </c>
      <c r="AA206" s="3" t="s">
        <v>17</v>
      </c>
    </row>
    <row r="207" spans="1:27" hidden="1" outlineLevel="4">
      <c r="A207" s="2">
        <v>46</v>
      </c>
      <c r="B207" s="3" t="s">
        <v>51</v>
      </c>
      <c r="C207" s="3" t="s">
        <v>4</v>
      </c>
      <c r="D207" t="s">
        <v>111</v>
      </c>
      <c r="E207" s="29" t="s">
        <v>18</v>
      </c>
      <c r="F207" s="29" t="s">
        <v>18</v>
      </c>
      <c r="G207" s="29" t="s">
        <v>18</v>
      </c>
      <c r="H207" s="29" t="s">
        <v>18</v>
      </c>
      <c r="I207" s="29">
        <v>1</v>
      </c>
      <c r="J207" s="29" t="s">
        <v>18</v>
      </c>
      <c r="K207" s="29" t="s">
        <v>18</v>
      </c>
      <c r="L207" s="29" t="s">
        <v>18</v>
      </c>
      <c r="M207" s="29" t="s">
        <v>18</v>
      </c>
      <c r="N207" s="29" t="s">
        <v>18</v>
      </c>
      <c r="O207" s="29" t="s">
        <v>18</v>
      </c>
      <c r="P207" s="42" t="s">
        <v>18</v>
      </c>
      <c r="Q207" s="49">
        <f t="shared" ref="Q207" si="212">SUM(E207:P207)</f>
        <v>1</v>
      </c>
      <c r="R207" s="15">
        <f t="shared" ref="R207" si="213">IF(C207="ATENCIÓN CIUDADANÍA",Q207,0)</f>
        <v>1</v>
      </c>
      <c r="S207" s="15">
        <f t="shared" ref="S207" si="214">IF(C207="OTROS TEMAS GENERALITAT",Q207,0)</f>
        <v>0</v>
      </c>
      <c r="T207" s="15">
        <f t="shared" ref="T207" si="215">IF(C207="TEMAS MUNICIPALES",Q207,0)</f>
        <v>0</v>
      </c>
      <c r="U207" s="15">
        <f t="shared" ref="U207" si="216">IF(W207=3,Q207,0)</f>
        <v>1</v>
      </c>
      <c r="V207" s="15">
        <f t="shared" ref="V207" si="217">IF(W207&lt;&gt;3,Q207,0)</f>
        <v>0</v>
      </c>
      <c r="W207" s="4">
        <v>3</v>
      </c>
      <c r="X207" s="4">
        <v>29</v>
      </c>
      <c r="Y207" s="4">
        <v>224</v>
      </c>
      <c r="Z207" s="4">
        <v>3</v>
      </c>
      <c r="AA207" s="3" t="s">
        <v>17</v>
      </c>
    </row>
    <row r="208" spans="1:27" hidden="1" outlineLevel="3">
      <c r="A208" s="2"/>
      <c r="B208" s="3"/>
      <c r="C208" s="181" t="s">
        <v>144</v>
      </c>
      <c r="D208" s="182"/>
      <c r="E208" s="30">
        <f t="shared" ref="E208:V208" si="218">SUBTOTAL(9,E201:E207)</f>
        <v>702</v>
      </c>
      <c r="F208" s="30">
        <f t="shared" si="218"/>
        <v>738</v>
      </c>
      <c r="G208" s="30">
        <f t="shared" si="218"/>
        <v>834</v>
      </c>
      <c r="H208" s="30">
        <f t="shared" si="218"/>
        <v>863</v>
      </c>
      <c r="I208" s="30">
        <f t="shared" si="218"/>
        <v>940</v>
      </c>
      <c r="J208" s="30">
        <f t="shared" si="218"/>
        <v>990</v>
      </c>
      <c r="K208" s="30">
        <f t="shared" si="218"/>
        <v>1085</v>
      </c>
      <c r="L208" s="30">
        <f t="shared" si="218"/>
        <v>771</v>
      </c>
      <c r="M208" s="30">
        <f t="shared" si="218"/>
        <v>1251</v>
      </c>
      <c r="N208" s="30">
        <f t="shared" si="218"/>
        <v>991</v>
      </c>
      <c r="O208" s="30">
        <f t="shared" si="218"/>
        <v>684</v>
      </c>
      <c r="P208" s="43">
        <f t="shared" si="218"/>
        <v>0</v>
      </c>
      <c r="Q208" s="50">
        <f t="shared" si="218"/>
        <v>9849</v>
      </c>
      <c r="R208" s="15">
        <f t="shared" si="218"/>
        <v>9849</v>
      </c>
      <c r="S208" s="15">
        <f t="shared" si="218"/>
        <v>0</v>
      </c>
      <c r="T208" s="15">
        <f t="shared" si="218"/>
        <v>0</v>
      </c>
      <c r="U208" s="15">
        <f t="shared" si="218"/>
        <v>3577</v>
      </c>
      <c r="V208" s="15">
        <f t="shared" si="218"/>
        <v>6272</v>
      </c>
      <c r="W208" s="4"/>
      <c r="X208" s="4"/>
      <c r="Y208" s="4"/>
      <c r="Z208" s="4"/>
      <c r="AA208" s="3"/>
    </row>
    <row r="209" spans="1:27" ht="15.6" outlineLevel="2" collapsed="1">
      <c r="A209" s="2"/>
      <c r="B209" s="195" t="s">
        <v>95</v>
      </c>
      <c r="C209" s="195"/>
      <c r="D209" s="195"/>
      <c r="E209" s="24">
        <f t="shared" ref="E209:V209" si="219">SUBTOTAL(9,E201:E207)</f>
        <v>702</v>
      </c>
      <c r="F209" s="24">
        <f t="shared" si="219"/>
        <v>738</v>
      </c>
      <c r="G209" s="24">
        <f t="shared" si="219"/>
        <v>834</v>
      </c>
      <c r="H209" s="24">
        <f t="shared" si="219"/>
        <v>863</v>
      </c>
      <c r="I209" s="24">
        <f t="shared" si="219"/>
        <v>940</v>
      </c>
      <c r="J209" s="24">
        <f t="shared" si="219"/>
        <v>990</v>
      </c>
      <c r="K209" s="24">
        <f t="shared" si="219"/>
        <v>1085</v>
      </c>
      <c r="L209" s="24">
        <f t="shared" si="219"/>
        <v>771</v>
      </c>
      <c r="M209" s="24">
        <f t="shared" si="219"/>
        <v>1251</v>
      </c>
      <c r="N209" s="24">
        <f t="shared" si="219"/>
        <v>991</v>
      </c>
      <c r="O209" s="24">
        <f t="shared" si="219"/>
        <v>684</v>
      </c>
      <c r="P209" s="45">
        <f t="shared" si="219"/>
        <v>0</v>
      </c>
      <c r="Q209" s="52">
        <f t="shared" si="219"/>
        <v>9849</v>
      </c>
      <c r="R209" s="15">
        <f t="shared" si="219"/>
        <v>9849</v>
      </c>
      <c r="S209" s="15">
        <f t="shared" si="219"/>
        <v>0</v>
      </c>
      <c r="T209" s="15">
        <f t="shared" si="219"/>
        <v>0</v>
      </c>
      <c r="U209" s="15">
        <f t="shared" si="219"/>
        <v>3577</v>
      </c>
      <c r="V209" s="15">
        <f t="shared" si="219"/>
        <v>6272</v>
      </c>
      <c r="W209" s="4"/>
      <c r="X209" s="4"/>
      <c r="Y209" s="4"/>
      <c r="Z209" s="4"/>
      <c r="AA209" s="3"/>
    </row>
    <row r="210" spans="1:27" hidden="1" outlineLevel="4">
      <c r="A210" s="2">
        <v>46</v>
      </c>
      <c r="B210" s="3" t="s">
        <v>52</v>
      </c>
      <c r="C210" s="3" t="s">
        <v>4</v>
      </c>
      <c r="D210" s="3" t="s">
        <v>16</v>
      </c>
      <c r="E210" s="29"/>
      <c r="F210" s="29"/>
      <c r="G210" s="29">
        <v>134</v>
      </c>
      <c r="H210" s="29">
        <v>66</v>
      </c>
      <c r="I210" s="29">
        <v>114</v>
      </c>
      <c r="J210" s="29">
        <v>158</v>
      </c>
      <c r="K210" s="29">
        <v>191</v>
      </c>
      <c r="L210" s="29">
        <v>99</v>
      </c>
      <c r="M210" s="29">
        <v>162</v>
      </c>
      <c r="N210" s="29">
        <v>133</v>
      </c>
      <c r="O210" s="29">
        <v>87</v>
      </c>
      <c r="P210" s="42" t="s">
        <v>18</v>
      </c>
      <c r="Q210" s="49">
        <f t="shared" si="118"/>
        <v>1144</v>
      </c>
      <c r="R210" s="15">
        <f t="shared" si="119"/>
        <v>1144</v>
      </c>
      <c r="S210" s="15">
        <f t="shared" si="120"/>
        <v>0</v>
      </c>
      <c r="T210" s="15">
        <f t="shared" si="121"/>
        <v>0</v>
      </c>
      <c r="U210" s="15">
        <f t="shared" si="122"/>
        <v>0</v>
      </c>
      <c r="V210" s="15">
        <f t="shared" si="123"/>
        <v>1144</v>
      </c>
      <c r="W210" s="4">
        <v>1</v>
      </c>
      <c r="X210" s="4">
        <v>28</v>
      </c>
      <c r="Y210" s="4">
        <v>17</v>
      </c>
      <c r="Z210" s="4">
        <v>3</v>
      </c>
      <c r="AA210" s="3" t="s">
        <v>17</v>
      </c>
    </row>
    <row r="211" spans="1:27" hidden="1" outlineLevel="4">
      <c r="A211" s="2">
        <v>46</v>
      </c>
      <c r="B211" s="3" t="s">
        <v>52</v>
      </c>
      <c r="C211" s="3" t="s">
        <v>4</v>
      </c>
      <c r="D211" s="3" t="s">
        <v>19</v>
      </c>
      <c r="E211" s="29"/>
      <c r="F211" s="29"/>
      <c r="G211" s="29">
        <v>65</v>
      </c>
      <c r="H211" s="29">
        <v>83</v>
      </c>
      <c r="I211" s="29">
        <v>71</v>
      </c>
      <c r="J211" s="29">
        <v>90</v>
      </c>
      <c r="K211" s="29">
        <v>98</v>
      </c>
      <c r="L211" s="29">
        <v>90</v>
      </c>
      <c r="M211" s="29">
        <v>94</v>
      </c>
      <c r="N211" s="29">
        <v>78</v>
      </c>
      <c r="O211" s="29">
        <v>79</v>
      </c>
      <c r="P211" s="42" t="s">
        <v>18</v>
      </c>
      <c r="Q211" s="49">
        <f t="shared" si="118"/>
        <v>748</v>
      </c>
      <c r="R211" s="15">
        <f t="shared" si="119"/>
        <v>748</v>
      </c>
      <c r="S211" s="15">
        <f t="shared" si="120"/>
        <v>0</v>
      </c>
      <c r="T211" s="15">
        <f t="shared" si="121"/>
        <v>0</v>
      </c>
      <c r="U211" s="15">
        <f t="shared" si="122"/>
        <v>0</v>
      </c>
      <c r="V211" s="15">
        <f t="shared" si="123"/>
        <v>748</v>
      </c>
      <c r="W211" s="4">
        <v>1</v>
      </c>
      <c r="X211" s="4">
        <v>28</v>
      </c>
      <c r="Y211" s="4">
        <v>18</v>
      </c>
      <c r="Z211" s="4">
        <v>3</v>
      </c>
      <c r="AA211" s="3" t="s">
        <v>17</v>
      </c>
    </row>
    <row r="212" spans="1:27" hidden="1" outlineLevel="4">
      <c r="A212" s="2">
        <v>46</v>
      </c>
      <c r="B212" s="3" t="s">
        <v>52</v>
      </c>
      <c r="C212" s="3" t="s">
        <v>4</v>
      </c>
      <c r="D212" s="3" t="s">
        <v>20</v>
      </c>
      <c r="E212" s="29"/>
      <c r="F212" s="29"/>
      <c r="G212" s="29">
        <v>57</v>
      </c>
      <c r="H212" s="29">
        <v>67</v>
      </c>
      <c r="I212" s="29">
        <v>87</v>
      </c>
      <c r="J212" s="29">
        <v>90</v>
      </c>
      <c r="K212" s="29">
        <v>91</v>
      </c>
      <c r="L212" s="29">
        <v>58</v>
      </c>
      <c r="M212" s="29">
        <v>95</v>
      </c>
      <c r="N212" s="29">
        <v>96</v>
      </c>
      <c r="O212" s="29">
        <v>116</v>
      </c>
      <c r="P212" s="42" t="s">
        <v>18</v>
      </c>
      <c r="Q212" s="49">
        <f t="shared" si="118"/>
        <v>757</v>
      </c>
      <c r="R212" s="15">
        <f t="shared" si="119"/>
        <v>757</v>
      </c>
      <c r="S212" s="15">
        <f t="shared" si="120"/>
        <v>0</v>
      </c>
      <c r="T212" s="15">
        <f t="shared" si="121"/>
        <v>0</v>
      </c>
      <c r="U212" s="15">
        <f t="shared" si="122"/>
        <v>0</v>
      </c>
      <c r="V212" s="15">
        <f t="shared" si="123"/>
        <v>757</v>
      </c>
      <c r="W212" s="4">
        <v>1</v>
      </c>
      <c r="X212" s="4">
        <v>28</v>
      </c>
      <c r="Y212" s="4">
        <v>19</v>
      </c>
      <c r="Z212" s="4">
        <v>3</v>
      </c>
      <c r="AA212" s="3" t="s">
        <v>17</v>
      </c>
    </row>
    <row r="213" spans="1:27" hidden="1" outlineLevel="4">
      <c r="A213" s="2">
        <v>46</v>
      </c>
      <c r="B213" s="3" t="s">
        <v>52</v>
      </c>
      <c r="C213" s="3" t="s">
        <v>4</v>
      </c>
      <c r="D213" s="3" t="s">
        <v>21</v>
      </c>
      <c r="E213" s="29"/>
      <c r="F213" s="29"/>
      <c r="G213" s="29">
        <v>20</v>
      </c>
      <c r="H213" s="29">
        <v>24</v>
      </c>
      <c r="I213" s="29">
        <v>29</v>
      </c>
      <c r="J213" s="29">
        <v>18</v>
      </c>
      <c r="K213" s="29">
        <v>24</v>
      </c>
      <c r="L213" s="29">
        <v>10</v>
      </c>
      <c r="M213" s="29">
        <v>20</v>
      </c>
      <c r="N213" s="29">
        <v>18</v>
      </c>
      <c r="O213" s="29">
        <v>15</v>
      </c>
      <c r="P213" s="42" t="s">
        <v>18</v>
      </c>
      <c r="Q213" s="49">
        <f t="shared" si="118"/>
        <v>178</v>
      </c>
      <c r="R213" s="15">
        <f t="shared" si="119"/>
        <v>178</v>
      </c>
      <c r="S213" s="15">
        <f t="shared" si="120"/>
        <v>0</v>
      </c>
      <c r="T213" s="15">
        <f t="shared" si="121"/>
        <v>0</v>
      </c>
      <c r="U213" s="15">
        <f t="shared" si="122"/>
        <v>0</v>
      </c>
      <c r="V213" s="15">
        <f t="shared" si="123"/>
        <v>178</v>
      </c>
      <c r="W213" s="4">
        <v>1</v>
      </c>
      <c r="X213" s="4">
        <v>28</v>
      </c>
      <c r="Y213" s="4">
        <v>20</v>
      </c>
      <c r="Z213" s="4">
        <v>3</v>
      </c>
      <c r="AA213" s="3" t="s">
        <v>17</v>
      </c>
    </row>
    <row r="214" spans="1:27" hidden="1" outlineLevel="4">
      <c r="A214" s="2">
        <v>46</v>
      </c>
      <c r="B214" s="3" t="s">
        <v>52</v>
      </c>
      <c r="C214" s="3" t="s">
        <v>4</v>
      </c>
      <c r="D214" s="3" t="s">
        <v>108</v>
      </c>
      <c r="E214" s="29"/>
      <c r="F214" s="29"/>
      <c r="G214" s="29">
        <v>14</v>
      </c>
      <c r="H214" s="29">
        <v>25</v>
      </c>
      <c r="I214" s="29">
        <v>24</v>
      </c>
      <c r="J214" s="29">
        <v>24</v>
      </c>
      <c r="K214" s="29">
        <v>20</v>
      </c>
      <c r="L214" s="29">
        <v>13</v>
      </c>
      <c r="M214" s="29">
        <v>14</v>
      </c>
      <c r="N214" s="29">
        <v>5</v>
      </c>
      <c r="O214" s="29" t="s">
        <v>18</v>
      </c>
      <c r="P214" s="42" t="s">
        <v>18</v>
      </c>
      <c r="Q214" s="49">
        <f t="shared" si="118"/>
        <v>139</v>
      </c>
      <c r="R214" s="15">
        <f t="shared" si="119"/>
        <v>139</v>
      </c>
      <c r="S214" s="15">
        <f t="shared" si="120"/>
        <v>0</v>
      </c>
      <c r="T214" s="15">
        <f t="shared" si="121"/>
        <v>0</v>
      </c>
      <c r="U214" s="15">
        <f t="shared" si="122"/>
        <v>139</v>
      </c>
      <c r="V214" s="15">
        <f t="shared" si="123"/>
        <v>0</v>
      </c>
      <c r="W214" s="4">
        <v>3</v>
      </c>
      <c r="X214" s="4">
        <v>28</v>
      </c>
      <c r="Y214" s="4">
        <v>58</v>
      </c>
      <c r="Z214" s="4">
        <v>3</v>
      </c>
      <c r="AA214" s="3" t="s">
        <v>17</v>
      </c>
    </row>
    <row r="215" spans="1:27" hidden="1" outlineLevel="4">
      <c r="A215" s="2">
        <v>46</v>
      </c>
      <c r="B215" s="3" t="s">
        <v>52</v>
      </c>
      <c r="C215" s="3" t="s">
        <v>4</v>
      </c>
      <c r="D215" s="3" t="s">
        <v>109</v>
      </c>
      <c r="E215" s="29">
        <v>95</v>
      </c>
      <c r="F215" s="29">
        <v>145</v>
      </c>
      <c r="G215" s="29">
        <v>72</v>
      </c>
      <c r="H215" s="29">
        <v>39</v>
      </c>
      <c r="I215" s="29">
        <v>29</v>
      </c>
      <c r="J215" s="29">
        <v>37</v>
      </c>
      <c r="K215" s="29">
        <v>48</v>
      </c>
      <c r="L215" s="29">
        <v>25</v>
      </c>
      <c r="M215" s="29">
        <v>20</v>
      </c>
      <c r="N215" s="29">
        <v>19</v>
      </c>
      <c r="O215" s="29">
        <v>20</v>
      </c>
      <c r="P215" s="42" t="s">
        <v>18</v>
      </c>
      <c r="Q215" s="49">
        <f t="shared" si="118"/>
        <v>549</v>
      </c>
      <c r="R215" s="15">
        <f t="shared" si="119"/>
        <v>549</v>
      </c>
      <c r="S215" s="15">
        <f t="shared" si="120"/>
        <v>0</v>
      </c>
      <c r="T215" s="15">
        <f t="shared" si="121"/>
        <v>0</v>
      </c>
      <c r="U215" s="15">
        <f t="shared" si="122"/>
        <v>549</v>
      </c>
      <c r="V215" s="15">
        <f t="shared" si="123"/>
        <v>0</v>
      </c>
      <c r="W215" s="4">
        <v>3</v>
      </c>
      <c r="X215" s="4">
        <v>28</v>
      </c>
      <c r="Y215" s="4">
        <v>162</v>
      </c>
      <c r="Z215" s="4">
        <v>3</v>
      </c>
      <c r="AA215" s="3" t="s">
        <v>17</v>
      </c>
    </row>
    <row r="216" spans="1:27" hidden="1" outlineLevel="4">
      <c r="A216" s="2">
        <v>46</v>
      </c>
      <c r="B216" s="3" t="s">
        <v>52</v>
      </c>
      <c r="C216" s="3" t="s">
        <v>4</v>
      </c>
      <c r="D216" s="239" t="s">
        <v>142</v>
      </c>
      <c r="E216" s="29"/>
      <c r="F216" s="29"/>
      <c r="G216" s="29"/>
      <c r="H216" s="29"/>
      <c r="I216" s="29"/>
      <c r="J216" s="29"/>
      <c r="K216" s="29"/>
      <c r="L216" s="29"/>
      <c r="M216" s="29"/>
      <c r="N216" s="29">
        <v>1</v>
      </c>
      <c r="O216" s="29" t="s">
        <v>18</v>
      </c>
      <c r="P216" s="42"/>
      <c r="Q216" s="49">
        <f t="shared" si="118"/>
        <v>1</v>
      </c>
      <c r="R216" s="15">
        <f t="shared" ref="R216" si="220">IF(C216="ATENCIÓN CIUDADANÍA",Q216,0)</f>
        <v>1</v>
      </c>
      <c r="S216" s="15">
        <f t="shared" ref="S216" si="221">IF(C216="OTROS TEMAS GENERALITAT",Q216,0)</f>
        <v>0</v>
      </c>
      <c r="T216" s="15">
        <f t="shared" ref="T216" si="222">IF(C216="TEMAS MUNICIPALES",Q216,0)</f>
        <v>0</v>
      </c>
      <c r="U216" s="15">
        <f t="shared" ref="U216" si="223">IF(W216=3,Q216,0)</f>
        <v>1</v>
      </c>
      <c r="V216" s="15">
        <f t="shared" ref="V216" si="224">IF(W216&lt;&gt;3,Q216,0)</f>
        <v>0</v>
      </c>
      <c r="W216" s="4">
        <v>3</v>
      </c>
      <c r="X216" s="4">
        <v>28</v>
      </c>
      <c r="Y216" s="4">
        <v>165</v>
      </c>
      <c r="Z216" s="4">
        <v>3</v>
      </c>
      <c r="AA216" s="3" t="s">
        <v>17</v>
      </c>
    </row>
    <row r="217" spans="1:27" hidden="1" outlineLevel="4">
      <c r="A217" s="2">
        <v>46</v>
      </c>
      <c r="B217" s="3" t="s">
        <v>52</v>
      </c>
      <c r="C217" s="3" t="s">
        <v>4</v>
      </c>
      <c r="D217" s="3" t="s">
        <v>107</v>
      </c>
      <c r="E217" s="29">
        <v>71</v>
      </c>
      <c r="F217" s="29">
        <v>79</v>
      </c>
      <c r="G217" s="29">
        <v>57</v>
      </c>
      <c r="H217" s="29">
        <v>43</v>
      </c>
      <c r="I217" s="29">
        <v>58</v>
      </c>
      <c r="J217" s="29">
        <v>41</v>
      </c>
      <c r="K217" s="29">
        <v>35</v>
      </c>
      <c r="L217" s="29">
        <v>31</v>
      </c>
      <c r="M217" s="29">
        <v>71</v>
      </c>
      <c r="N217" s="29">
        <v>58</v>
      </c>
      <c r="O217" s="29">
        <v>48</v>
      </c>
      <c r="P217" s="42" t="s">
        <v>18</v>
      </c>
      <c r="Q217" s="49">
        <f t="shared" si="118"/>
        <v>592</v>
      </c>
      <c r="R217" s="15">
        <f t="shared" si="119"/>
        <v>592</v>
      </c>
      <c r="S217" s="15">
        <f t="shared" si="120"/>
        <v>0</v>
      </c>
      <c r="T217" s="15">
        <f t="shared" si="121"/>
        <v>0</v>
      </c>
      <c r="U217" s="15">
        <f t="shared" si="122"/>
        <v>0</v>
      </c>
      <c r="V217" s="15">
        <f t="shared" si="123"/>
        <v>592</v>
      </c>
      <c r="W217" s="4">
        <v>8</v>
      </c>
      <c r="X217" s="4">
        <v>28</v>
      </c>
      <c r="Y217" s="4">
        <v>217</v>
      </c>
      <c r="Z217" s="4">
        <v>3</v>
      </c>
      <c r="AA217" s="3" t="s">
        <v>17</v>
      </c>
    </row>
    <row r="218" spans="1:27" hidden="1" outlineLevel="4">
      <c r="A218" s="2">
        <v>46</v>
      </c>
      <c r="B218" s="3" t="s">
        <v>52</v>
      </c>
      <c r="C218" s="3" t="s">
        <v>4</v>
      </c>
      <c r="D218" s="3" t="s">
        <v>53</v>
      </c>
      <c r="E218" s="29"/>
      <c r="F218" s="29"/>
      <c r="G218" s="29">
        <v>6</v>
      </c>
      <c r="H218" s="29">
        <v>2</v>
      </c>
      <c r="I218" s="29">
        <v>1</v>
      </c>
      <c r="J218" s="29">
        <v>3</v>
      </c>
      <c r="K218" s="29">
        <v>1</v>
      </c>
      <c r="L218" s="29" t="s">
        <v>18</v>
      </c>
      <c r="M218" s="29">
        <v>2</v>
      </c>
      <c r="N218" s="29">
        <v>3</v>
      </c>
      <c r="O218" s="29">
        <v>6</v>
      </c>
      <c r="P218" s="42" t="s">
        <v>18</v>
      </c>
      <c r="Q218" s="49">
        <f t="shared" si="118"/>
        <v>24</v>
      </c>
      <c r="R218" s="15">
        <f>IF(C218="ATENCIÓN CIUDADANÍA",Q218,0)</f>
        <v>24</v>
      </c>
      <c r="S218" s="15">
        <f>IF(C218="OTROS TEMAS GENERALITAT",Q218,0)</f>
        <v>0</v>
      </c>
      <c r="T218" s="15">
        <f>IF(C218="TEMAS MUNICIPALES",Q218,0)</f>
        <v>0</v>
      </c>
      <c r="U218" s="15">
        <f>IF(W218=3,Q218,0)</f>
        <v>0</v>
      </c>
      <c r="V218" s="15">
        <f>IF(W218&lt;&gt;3,Q218,0)</f>
        <v>24</v>
      </c>
      <c r="W218" s="4">
        <v>6</v>
      </c>
      <c r="X218" s="4">
        <v>28</v>
      </c>
      <c r="Y218" s="4">
        <v>218</v>
      </c>
      <c r="Z218" s="4">
        <v>3</v>
      </c>
      <c r="AA218" s="3" t="s">
        <v>17</v>
      </c>
    </row>
    <row r="219" spans="1:27" hidden="1" outlineLevel="4">
      <c r="A219" s="2">
        <v>46</v>
      </c>
      <c r="B219" s="3" t="s">
        <v>52</v>
      </c>
      <c r="C219" s="3" t="s">
        <v>4</v>
      </c>
      <c r="D219" t="s">
        <v>111</v>
      </c>
      <c r="E219" s="29"/>
      <c r="F219" s="29"/>
      <c r="G219" s="29"/>
      <c r="H219" s="29"/>
      <c r="I219" s="29"/>
      <c r="J219" s="29"/>
      <c r="K219" s="29"/>
      <c r="L219" s="29"/>
      <c r="M219" s="29"/>
      <c r="N219" s="29" t="s">
        <v>18</v>
      </c>
      <c r="O219" s="29">
        <v>1</v>
      </c>
      <c r="P219" s="42" t="s">
        <v>18</v>
      </c>
      <c r="Q219" s="49">
        <f t="shared" si="118"/>
        <v>1</v>
      </c>
      <c r="R219" s="15">
        <f>IF(C219="ATENCIÓN CIUDADANÍA",Q219,0)</f>
        <v>1</v>
      </c>
      <c r="S219" s="15">
        <f>IF(C219="OTROS TEMAS GENERALITAT",Q219,0)</f>
        <v>0</v>
      </c>
      <c r="T219" s="15">
        <f>IF(C219="TEMAS MUNICIPALES",Q219,0)</f>
        <v>0</v>
      </c>
      <c r="U219" s="15">
        <f>IF(W219=3,Q219,0)</f>
        <v>1</v>
      </c>
      <c r="V219" s="15">
        <f>IF(W219&lt;&gt;3,Q219,0)</f>
        <v>0</v>
      </c>
      <c r="W219" s="4">
        <v>3</v>
      </c>
      <c r="X219" s="4">
        <v>28</v>
      </c>
      <c r="Y219" s="4">
        <v>224</v>
      </c>
      <c r="Z219" s="4">
        <v>3</v>
      </c>
      <c r="AA219" s="3" t="s">
        <v>17</v>
      </c>
    </row>
    <row r="220" spans="1:27" hidden="1" outlineLevel="3">
      <c r="A220" s="2"/>
      <c r="B220" s="3"/>
      <c r="C220" s="181" t="s">
        <v>144</v>
      </c>
      <c r="D220" s="182"/>
      <c r="E220" s="30">
        <f t="shared" ref="E220:M220" si="225">SUBTOTAL(9,E210:E219)</f>
        <v>166</v>
      </c>
      <c r="F220" s="30">
        <f t="shared" si="225"/>
        <v>224</v>
      </c>
      <c r="G220" s="30">
        <f t="shared" si="225"/>
        <v>425</v>
      </c>
      <c r="H220" s="30">
        <f t="shared" si="225"/>
        <v>349</v>
      </c>
      <c r="I220" s="30">
        <f t="shared" si="225"/>
        <v>413</v>
      </c>
      <c r="J220" s="30">
        <f t="shared" si="225"/>
        <v>461</v>
      </c>
      <c r="K220" s="30">
        <f t="shared" si="225"/>
        <v>508</v>
      </c>
      <c r="L220" s="30">
        <f t="shared" si="225"/>
        <v>326</v>
      </c>
      <c r="M220" s="30">
        <f t="shared" si="225"/>
        <v>478</v>
      </c>
      <c r="N220" s="30">
        <f t="shared" ref="N220:P220" si="226">SUBTOTAL(9,N210:N219)</f>
        <v>411</v>
      </c>
      <c r="O220" s="30">
        <f t="shared" si="226"/>
        <v>372</v>
      </c>
      <c r="P220" s="30">
        <f t="shared" si="226"/>
        <v>0</v>
      </c>
      <c r="Q220" s="50">
        <f t="shared" ref="Q220:V220" si="227">SUBTOTAL(9,Q210:Q219)</f>
        <v>4133</v>
      </c>
      <c r="R220" s="15">
        <f t="shared" si="227"/>
        <v>4133</v>
      </c>
      <c r="S220" s="15">
        <f t="shared" si="227"/>
        <v>0</v>
      </c>
      <c r="T220" s="15">
        <f t="shared" si="227"/>
        <v>0</v>
      </c>
      <c r="U220" s="15">
        <f t="shared" si="227"/>
        <v>690</v>
      </c>
      <c r="V220" s="15">
        <f t="shared" si="227"/>
        <v>3443</v>
      </c>
      <c r="W220" s="4"/>
      <c r="X220" s="4"/>
      <c r="Y220" s="4"/>
      <c r="Z220" s="4"/>
      <c r="AA220" s="3"/>
    </row>
    <row r="221" spans="1:27" hidden="1" outlineLevel="4">
      <c r="A221" s="2">
        <v>46</v>
      </c>
      <c r="B221" s="3" t="s">
        <v>52</v>
      </c>
      <c r="C221" s="3" t="s">
        <v>6</v>
      </c>
      <c r="D221" s="3" t="s">
        <v>54</v>
      </c>
      <c r="E221" s="29">
        <v>855</v>
      </c>
      <c r="F221" s="29">
        <v>1018</v>
      </c>
      <c r="G221" s="29">
        <v>990</v>
      </c>
      <c r="H221" s="29">
        <v>772</v>
      </c>
      <c r="I221" s="29">
        <v>994</v>
      </c>
      <c r="J221" s="29">
        <v>1063</v>
      </c>
      <c r="K221" s="29">
        <v>913</v>
      </c>
      <c r="L221" s="29">
        <v>834</v>
      </c>
      <c r="M221" s="29">
        <v>938</v>
      </c>
      <c r="N221" s="29">
        <v>1061</v>
      </c>
      <c r="O221" s="29">
        <v>944</v>
      </c>
      <c r="P221" s="42" t="s">
        <v>18</v>
      </c>
      <c r="Q221" s="49">
        <f t="shared" si="118"/>
        <v>10382</v>
      </c>
      <c r="R221" s="15">
        <f t="shared" si="119"/>
        <v>0</v>
      </c>
      <c r="S221" s="15">
        <f t="shared" si="120"/>
        <v>0</v>
      </c>
      <c r="T221" s="15">
        <f t="shared" si="121"/>
        <v>10382</v>
      </c>
      <c r="U221" s="15">
        <f t="shared" si="122"/>
        <v>0</v>
      </c>
      <c r="V221" s="15">
        <f t="shared" si="123"/>
        <v>10382</v>
      </c>
      <c r="W221" s="4">
        <v>1</v>
      </c>
      <c r="X221" s="4">
        <v>28</v>
      </c>
      <c r="Y221" s="4">
        <v>188</v>
      </c>
      <c r="Z221" s="4">
        <v>5</v>
      </c>
      <c r="AA221" s="3" t="s">
        <v>6</v>
      </c>
    </row>
    <row r="222" spans="1:27" hidden="1" outlineLevel="4">
      <c r="A222" s="2">
        <v>46</v>
      </c>
      <c r="B222" s="3" t="s">
        <v>52</v>
      </c>
      <c r="C222" s="3" t="s">
        <v>6</v>
      </c>
      <c r="D222" s="3" t="s">
        <v>129</v>
      </c>
      <c r="E222" s="29">
        <v>65</v>
      </c>
      <c r="F222" s="29">
        <v>57</v>
      </c>
      <c r="G222" s="29">
        <v>196</v>
      </c>
      <c r="H222" s="29">
        <v>154</v>
      </c>
      <c r="I222" s="29">
        <v>121</v>
      </c>
      <c r="J222" s="29">
        <v>159</v>
      </c>
      <c r="K222" s="29">
        <v>120</v>
      </c>
      <c r="L222" s="29">
        <v>107</v>
      </c>
      <c r="M222" s="29">
        <v>163</v>
      </c>
      <c r="N222" s="29">
        <v>185</v>
      </c>
      <c r="O222" s="29">
        <v>133</v>
      </c>
      <c r="P222" s="42" t="s">
        <v>18</v>
      </c>
      <c r="Q222" s="49">
        <f t="shared" si="118"/>
        <v>1460</v>
      </c>
      <c r="R222" s="15">
        <f t="shared" si="119"/>
        <v>0</v>
      </c>
      <c r="S222" s="15">
        <f t="shared" si="120"/>
        <v>0</v>
      </c>
      <c r="T222" s="15">
        <f t="shared" si="121"/>
        <v>1460</v>
      </c>
      <c r="U222" s="15">
        <f t="shared" si="122"/>
        <v>1460</v>
      </c>
      <c r="V222" s="15">
        <f t="shared" si="123"/>
        <v>0</v>
      </c>
      <c r="W222" s="4">
        <v>3</v>
      </c>
      <c r="X222" s="4">
        <v>28</v>
      </c>
      <c r="Y222" s="4">
        <v>195</v>
      </c>
      <c r="Z222" s="4">
        <v>5</v>
      </c>
      <c r="AA222" s="3" t="s">
        <v>6</v>
      </c>
    </row>
    <row r="223" spans="1:27" hidden="1" outlineLevel="4">
      <c r="A223" s="2">
        <v>46</v>
      </c>
      <c r="B223" s="3" t="s">
        <v>52</v>
      </c>
      <c r="C223" s="3" t="s">
        <v>6</v>
      </c>
      <c r="D223" s="3" t="s">
        <v>130</v>
      </c>
      <c r="E223" s="29">
        <v>39</v>
      </c>
      <c r="F223" s="29">
        <v>42</v>
      </c>
      <c r="G223" s="29">
        <v>91</v>
      </c>
      <c r="H223" s="29">
        <v>52</v>
      </c>
      <c r="I223" s="29">
        <v>97</v>
      </c>
      <c r="J223" s="29">
        <v>69</v>
      </c>
      <c r="K223" s="29">
        <v>56</v>
      </c>
      <c r="L223" s="29">
        <v>41</v>
      </c>
      <c r="M223" s="29">
        <v>26</v>
      </c>
      <c r="N223" s="29">
        <v>41</v>
      </c>
      <c r="O223" s="29">
        <v>41</v>
      </c>
      <c r="P223" s="42" t="s">
        <v>18</v>
      </c>
      <c r="Q223" s="49">
        <f t="shared" si="118"/>
        <v>595</v>
      </c>
      <c r="R223" s="15">
        <f t="shared" si="119"/>
        <v>0</v>
      </c>
      <c r="S223" s="15">
        <f t="shared" si="120"/>
        <v>0</v>
      </c>
      <c r="T223" s="15">
        <f t="shared" si="121"/>
        <v>595</v>
      </c>
      <c r="U223" s="15">
        <f t="shared" si="122"/>
        <v>595</v>
      </c>
      <c r="V223" s="15">
        <f t="shared" si="123"/>
        <v>0</v>
      </c>
      <c r="W223" s="4">
        <v>3</v>
      </c>
      <c r="X223" s="4">
        <v>28</v>
      </c>
      <c r="Y223" s="4">
        <v>196</v>
      </c>
      <c r="Z223" s="4">
        <v>5</v>
      </c>
      <c r="AA223" s="3" t="s">
        <v>6</v>
      </c>
    </row>
    <row r="224" spans="1:27" hidden="1" outlineLevel="4">
      <c r="A224" s="2">
        <v>46</v>
      </c>
      <c r="B224" s="3" t="s">
        <v>52</v>
      </c>
      <c r="C224" s="3" t="s">
        <v>6</v>
      </c>
      <c r="D224" s="3" t="s">
        <v>131</v>
      </c>
      <c r="E224" s="29">
        <v>14</v>
      </c>
      <c r="F224" s="29">
        <v>13</v>
      </c>
      <c r="G224" s="29">
        <v>18</v>
      </c>
      <c r="H224" s="29">
        <v>15</v>
      </c>
      <c r="I224" s="29">
        <v>10</v>
      </c>
      <c r="J224" s="29">
        <v>24</v>
      </c>
      <c r="K224" s="29">
        <v>24</v>
      </c>
      <c r="L224" s="29">
        <v>31</v>
      </c>
      <c r="M224" s="29">
        <v>22</v>
      </c>
      <c r="N224" s="29">
        <v>10</v>
      </c>
      <c r="O224" s="29">
        <v>17</v>
      </c>
      <c r="P224" s="42" t="s">
        <v>18</v>
      </c>
      <c r="Q224" s="49">
        <f t="shared" ref="Q224:Q301" si="228">SUM(E224:P224)</f>
        <v>198</v>
      </c>
      <c r="R224" s="15">
        <f t="shared" ref="R224:R301" si="229">IF(C224="ATENCIÓN CIUDADANÍA",Q224,0)</f>
        <v>0</v>
      </c>
      <c r="S224" s="15">
        <f t="shared" ref="S224:S301" si="230">IF(C224="OTROS TEMAS GENERALITAT",Q224,0)</f>
        <v>0</v>
      </c>
      <c r="T224" s="15">
        <f t="shared" ref="T224:T301" si="231">IF(C224="TEMAS MUNICIPALES",Q224,0)</f>
        <v>198</v>
      </c>
      <c r="U224" s="15">
        <f t="shared" ref="U224:U301" si="232">IF(W224=3,Q224,0)</f>
        <v>198</v>
      </c>
      <c r="V224" s="15">
        <f t="shared" ref="V224:V301" si="233">IF(W224&lt;&gt;3,Q224,0)</f>
        <v>0</v>
      </c>
      <c r="W224" s="4">
        <v>3</v>
      </c>
      <c r="X224" s="4">
        <v>28</v>
      </c>
      <c r="Y224" s="4">
        <v>197</v>
      </c>
      <c r="Z224" s="4">
        <v>5</v>
      </c>
      <c r="AA224" s="3" t="s">
        <v>6</v>
      </c>
    </row>
    <row r="225" spans="1:27" hidden="1" outlineLevel="3">
      <c r="A225" s="2"/>
      <c r="B225" s="3"/>
      <c r="C225" s="112" t="s">
        <v>146</v>
      </c>
      <c r="D225" s="113"/>
      <c r="E225" s="33">
        <f t="shared" ref="E225:V225" si="234">SUBTOTAL(9,E221:E224)</f>
        <v>973</v>
      </c>
      <c r="F225" s="33">
        <f t="shared" si="234"/>
        <v>1130</v>
      </c>
      <c r="G225" s="33">
        <f t="shared" si="234"/>
        <v>1295</v>
      </c>
      <c r="H225" s="33">
        <f t="shared" si="234"/>
        <v>993</v>
      </c>
      <c r="I225" s="33">
        <f t="shared" si="234"/>
        <v>1222</v>
      </c>
      <c r="J225" s="33">
        <f t="shared" si="234"/>
        <v>1315</v>
      </c>
      <c r="K225" s="33">
        <f t="shared" si="234"/>
        <v>1113</v>
      </c>
      <c r="L225" s="33">
        <f t="shared" si="234"/>
        <v>1013</v>
      </c>
      <c r="M225" s="33">
        <f t="shared" si="234"/>
        <v>1149</v>
      </c>
      <c r="N225" s="33">
        <f t="shared" si="234"/>
        <v>1297</v>
      </c>
      <c r="O225" s="33">
        <f t="shared" si="234"/>
        <v>1135</v>
      </c>
      <c r="P225" s="33">
        <f t="shared" si="234"/>
        <v>0</v>
      </c>
      <c r="Q225" s="54">
        <f t="shared" si="234"/>
        <v>12635</v>
      </c>
      <c r="R225" s="15">
        <f t="shared" si="234"/>
        <v>0</v>
      </c>
      <c r="S225" s="15">
        <f t="shared" si="234"/>
        <v>0</v>
      </c>
      <c r="T225" s="15">
        <f t="shared" si="234"/>
        <v>12635</v>
      </c>
      <c r="U225" s="15">
        <f t="shared" si="234"/>
        <v>2253</v>
      </c>
      <c r="V225" s="15">
        <f t="shared" si="234"/>
        <v>10382</v>
      </c>
      <c r="W225" s="4"/>
      <c r="X225" s="4"/>
      <c r="Y225" s="4"/>
      <c r="Z225" s="4"/>
      <c r="AA225" s="3"/>
    </row>
    <row r="226" spans="1:27" ht="15.6" outlineLevel="2" collapsed="1">
      <c r="A226" s="2"/>
      <c r="B226" s="195" t="s">
        <v>96</v>
      </c>
      <c r="C226" s="195"/>
      <c r="D226" s="195"/>
      <c r="E226" s="24">
        <f t="shared" ref="E226:V226" si="235">SUBTOTAL(9,E210:E224)</f>
        <v>1139</v>
      </c>
      <c r="F226" s="24">
        <f t="shared" si="235"/>
        <v>1354</v>
      </c>
      <c r="G226" s="24">
        <f t="shared" si="235"/>
        <v>1720</v>
      </c>
      <c r="H226" s="24">
        <f t="shared" si="235"/>
        <v>1342</v>
      </c>
      <c r="I226" s="24">
        <f t="shared" si="235"/>
        <v>1635</v>
      </c>
      <c r="J226" s="24">
        <f t="shared" si="235"/>
        <v>1776</v>
      </c>
      <c r="K226" s="24">
        <f t="shared" si="235"/>
        <v>1621</v>
      </c>
      <c r="L226" s="24">
        <f t="shared" si="235"/>
        <v>1339</v>
      </c>
      <c r="M226" s="24">
        <f t="shared" si="235"/>
        <v>1627</v>
      </c>
      <c r="N226" s="24">
        <f t="shared" si="235"/>
        <v>1708</v>
      </c>
      <c r="O226" s="24">
        <f t="shared" si="235"/>
        <v>1507</v>
      </c>
      <c r="P226" s="45">
        <f t="shared" si="235"/>
        <v>0</v>
      </c>
      <c r="Q226" s="52">
        <f t="shared" si="235"/>
        <v>16768</v>
      </c>
      <c r="R226" s="15">
        <f t="shared" si="235"/>
        <v>4133</v>
      </c>
      <c r="S226" s="15">
        <f t="shared" si="235"/>
        <v>0</v>
      </c>
      <c r="T226" s="15">
        <f t="shared" si="235"/>
        <v>12635</v>
      </c>
      <c r="U226" s="15">
        <f t="shared" si="235"/>
        <v>2943</v>
      </c>
      <c r="V226" s="15">
        <f t="shared" si="235"/>
        <v>13825</v>
      </c>
      <c r="W226" s="4"/>
      <c r="X226" s="4"/>
      <c r="Y226" s="4"/>
      <c r="Z226" s="4"/>
      <c r="AA226" s="3"/>
    </row>
    <row r="227" spans="1:27" hidden="1" outlineLevel="4">
      <c r="A227" s="2">
        <v>46</v>
      </c>
      <c r="B227" s="3" t="s">
        <v>55</v>
      </c>
      <c r="C227" s="3" t="s">
        <v>4</v>
      </c>
      <c r="D227" s="3" t="s">
        <v>16</v>
      </c>
      <c r="E227" s="29"/>
      <c r="F227" s="29">
        <v>177</v>
      </c>
      <c r="G227" s="29">
        <v>359</v>
      </c>
      <c r="H227" s="29">
        <v>375</v>
      </c>
      <c r="I227" s="29">
        <v>568</v>
      </c>
      <c r="J227" s="29">
        <v>516</v>
      </c>
      <c r="K227" s="29">
        <v>464</v>
      </c>
      <c r="L227" s="29">
        <v>404</v>
      </c>
      <c r="M227" s="29">
        <v>401</v>
      </c>
      <c r="N227" s="29">
        <v>521</v>
      </c>
      <c r="O227" s="29">
        <v>197</v>
      </c>
      <c r="P227" s="42" t="s">
        <v>18</v>
      </c>
      <c r="Q227" s="49">
        <f t="shared" si="228"/>
        <v>3982</v>
      </c>
      <c r="R227" s="15">
        <f t="shared" si="229"/>
        <v>3982</v>
      </c>
      <c r="S227" s="15">
        <f t="shared" si="230"/>
        <v>0</v>
      </c>
      <c r="T227" s="15">
        <f t="shared" si="231"/>
        <v>0</v>
      </c>
      <c r="U227" s="15">
        <f t="shared" si="232"/>
        <v>0</v>
      </c>
      <c r="V227" s="15">
        <f t="shared" si="233"/>
        <v>3982</v>
      </c>
      <c r="W227" s="4">
        <v>1</v>
      </c>
      <c r="X227" s="4">
        <v>20</v>
      </c>
      <c r="Y227" s="4">
        <v>17</v>
      </c>
      <c r="Z227" s="4">
        <v>3</v>
      </c>
      <c r="AA227" s="3" t="s">
        <v>17</v>
      </c>
    </row>
    <row r="228" spans="1:27" hidden="1" outlineLevel="4">
      <c r="A228" s="2">
        <v>46</v>
      </c>
      <c r="B228" s="3" t="s">
        <v>55</v>
      </c>
      <c r="C228" s="3" t="s">
        <v>4</v>
      </c>
      <c r="D228" s="3" t="s">
        <v>19</v>
      </c>
      <c r="E228" s="29"/>
      <c r="F228" s="29">
        <v>53</v>
      </c>
      <c r="G228" s="29">
        <v>110</v>
      </c>
      <c r="H228" s="29">
        <v>104</v>
      </c>
      <c r="I228" s="29">
        <v>164</v>
      </c>
      <c r="J228" s="29">
        <v>151</v>
      </c>
      <c r="K228" s="29">
        <v>133</v>
      </c>
      <c r="L228" s="29">
        <v>152</v>
      </c>
      <c r="M228" s="29">
        <v>153</v>
      </c>
      <c r="N228" s="29">
        <v>169</v>
      </c>
      <c r="O228" s="29">
        <v>63</v>
      </c>
      <c r="P228" s="42" t="s">
        <v>18</v>
      </c>
      <c r="Q228" s="49">
        <f t="shared" si="228"/>
        <v>1252</v>
      </c>
      <c r="R228" s="15">
        <f t="shared" si="229"/>
        <v>1252</v>
      </c>
      <c r="S228" s="15">
        <f t="shared" si="230"/>
        <v>0</v>
      </c>
      <c r="T228" s="15">
        <f t="shared" si="231"/>
        <v>0</v>
      </c>
      <c r="U228" s="15">
        <f t="shared" si="232"/>
        <v>0</v>
      </c>
      <c r="V228" s="15">
        <f t="shared" si="233"/>
        <v>1252</v>
      </c>
      <c r="W228" s="4">
        <v>1</v>
      </c>
      <c r="X228" s="4">
        <v>20</v>
      </c>
      <c r="Y228" s="4">
        <v>18</v>
      </c>
      <c r="Z228" s="4">
        <v>3</v>
      </c>
      <c r="AA228" s="3" t="s">
        <v>17</v>
      </c>
    </row>
    <row r="229" spans="1:27" hidden="1" outlineLevel="4">
      <c r="A229" s="2">
        <v>46</v>
      </c>
      <c r="B229" s="3" t="s">
        <v>55</v>
      </c>
      <c r="C229" s="3" t="s">
        <v>4</v>
      </c>
      <c r="D229" s="3" t="s">
        <v>21</v>
      </c>
      <c r="E229" s="29"/>
      <c r="F229" s="29">
        <v>35</v>
      </c>
      <c r="G229" s="29">
        <v>64</v>
      </c>
      <c r="H229" s="29">
        <v>69</v>
      </c>
      <c r="I229" s="29">
        <v>83</v>
      </c>
      <c r="J229" s="29">
        <v>103</v>
      </c>
      <c r="K229" s="29">
        <v>78</v>
      </c>
      <c r="L229" s="29">
        <v>65</v>
      </c>
      <c r="M229" s="29">
        <v>69</v>
      </c>
      <c r="N229" s="29">
        <v>95</v>
      </c>
      <c r="O229" s="29">
        <v>35</v>
      </c>
      <c r="P229" s="42" t="s">
        <v>18</v>
      </c>
      <c r="Q229" s="49">
        <f t="shared" si="228"/>
        <v>696</v>
      </c>
      <c r="R229" s="15">
        <f t="shared" si="229"/>
        <v>696</v>
      </c>
      <c r="S229" s="15">
        <f t="shared" si="230"/>
        <v>0</v>
      </c>
      <c r="T229" s="15">
        <f t="shared" si="231"/>
        <v>0</v>
      </c>
      <c r="U229" s="15">
        <f t="shared" si="232"/>
        <v>0</v>
      </c>
      <c r="V229" s="15">
        <f t="shared" si="233"/>
        <v>696</v>
      </c>
      <c r="W229" s="4">
        <v>1</v>
      </c>
      <c r="X229" s="4">
        <v>20</v>
      </c>
      <c r="Y229" s="4">
        <v>20</v>
      </c>
      <c r="Z229" s="4">
        <v>3</v>
      </c>
      <c r="AA229" s="3" t="s">
        <v>17</v>
      </c>
    </row>
    <row r="230" spans="1:27" hidden="1" outlineLevel="4">
      <c r="A230" s="2">
        <v>46</v>
      </c>
      <c r="B230" s="3" t="s">
        <v>55</v>
      </c>
      <c r="C230" s="3" t="s">
        <v>4</v>
      </c>
      <c r="D230" s="3" t="s">
        <v>109</v>
      </c>
      <c r="E230" s="29">
        <v>448</v>
      </c>
      <c r="F230" s="29">
        <v>444</v>
      </c>
      <c r="G230" s="29">
        <v>300</v>
      </c>
      <c r="H230" s="29">
        <v>327</v>
      </c>
      <c r="I230" s="29">
        <v>326</v>
      </c>
      <c r="J230" s="29">
        <v>298</v>
      </c>
      <c r="K230" s="29">
        <v>338</v>
      </c>
      <c r="L230" s="29">
        <v>238</v>
      </c>
      <c r="M230" s="29">
        <v>395</v>
      </c>
      <c r="N230" s="29">
        <v>163</v>
      </c>
      <c r="O230" s="29">
        <v>157</v>
      </c>
      <c r="P230" s="42" t="s">
        <v>18</v>
      </c>
      <c r="Q230" s="49">
        <f t="shared" si="228"/>
        <v>3434</v>
      </c>
      <c r="R230" s="15">
        <f t="shared" si="229"/>
        <v>3434</v>
      </c>
      <c r="S230" s="15">
        <f t="shared" si="230"/>
        <v>0</v>
      </c>
      <c r="T230" s="15">
        <f t="shared" si="231"/>
        <v>0</v>
      </c>
      <c r="U230" s="15">
        <f t="shared" si="232"/>
        <v>3434</v>
      </c>
      <c r="V230" s="15">
        <f t="shared" si="233"/>
        <v>0</v>
      </c>
      <c r="W230" s="4">
        <v>3</v>
      </c>
      <c r="X230" s="4">
        <v>20</v>
      </c>
      <c r="Y230" s="4">
        <v>162</v>
      </c>
      <c r="Z230" s="4">
        <v>3</v>
      </c>
      <c r="AA230" s="3" t="s">
        <v>17</v>
      </c>
    </row>
    <row r="231" spans="1:27" hidden="1" outlineLevel="4">
      <c r="A231" s="2">
        <v>46</v>
      </c>
      <c r="B231" s="3" t="s">
        <v>55</v>
      </c>
      <c r="C231" s="3" t="s">
        <v>4</v>
      </c>
      <c r="D231" s="3" t="s">
        <v>107</v>
      </c>
      <c r="E231" s="29">
        <v>106</v>
      </c>
      <c r="F231" s="29">
        <v>69</v>
      </c>
      <c r="G231" s="29">
        <v>76</v>
      </c>
      <c r="H231" s="29">
        <v>27</v>
      </c>
      <c r="I231" s="29">
        <v>27</v>
      </c>
      <c r="J231" s="29">
        <v>46</v>
      </c>
      <c r="K231" s="29">
        <v>56</v>
      </c>
      <c r="L231" s="29">
        <v>62</v>
      </c>
      <c r="M231" s="29">
        <v>37</v>
      </c>
      <c r="N231" s="29">
        <v>85</v>
      </c>
      <c r="O231" s="29">
        <v>131</v>
      </c>
      <c r="P231" s="42" t="s">
        <v>18</v>
      </c>
      <c r="Q231" s="49">
        <f t="shared" si="228"/>
        <v>722</v>
      </c>
      <c r="R231" s="15">
        <f t="shared" si="229"/>
        <v>722</v>
      </c>
      <c r="S231" s="15">
        <f t="shared" si="230"/>
        <v>0</v>
      </c>
      <c r="T231" s="15">
        <f t="shared" si="231"/>
        <v>0</v>
      </c>
      <c r="U231" s="15">
        <f t="shared" si="232"/>
        <v>0</v>
      </c>
      <c r="V231" s="15">
        <f t="shared" si="233"/>
        <v>722</v>
      </c>
      <c r="W231" s="4">
        <v>8</v>
      </c>
      <c r="X231" s="4">
        <v>20</v>
      </c>
      <c r="Y231" s="4">
        <v>217</v>
      </c>
      <c r="Z231" s="4">
        <v>3</v>
      </c>
      <c r="AA231" s="3" t="s">
        <v>17</v>
      </c>
    </row>
    <row r="232" spans="1:27" hidden="1" outlineLevel="4">
      <c r="A232" s="2">
        <v>46</v>
      </c>
      <c r="B232" s="3" t="s">
        <v>55</v>
      </c>
      <c r="C232" s="3" t="s">
        <v>4</v>
      </c>
      <c r="D232" s="3" t="s">
        <v>111</v>
      </c>
      <c r="E232" s="29">
        <v>2</v>
      </c>
      <c r="F232" s="29">
        <v>3</v>
      </c>
      <c r="G232" s="29"/>
      <c r="H232" s="29" t="s">
        <v>18</v>
      </c>
      <c r="I232" s="29" t="s">
        <v>18</v>
      </c>
      <c r="J232" s="29" t="s">
        <v>18</v>
      </c>
      <c r="K232" s="29">
        <v>5</v>
      </c>
      <c r="L232" s="29">
        <v>3</v>
      </c>
      <c r="M232" s="29">
        <v>2</v>
      </c>
      <c r="N232" s="29" t="s">
        <v>18</v>
      </c>
      <c r="O232" s="29" t="s">
        <v>18</v>
      </c>
      <c r="P232" s="42" t="s">
        <v>18</v>
      </c>
      <c r="Q232" s="49">
        <f t="shared" si="228"/>
        <v>15</v>
      </c>
      <c r="R232" s="15">
        <f t="shared" si="229"/>
        <v>15</v>
      </c>
      <c r="S232" s="15">
        <f t="shared" si="230"/>
        <v>0</v>
      </c>
      <c r="T232" s="15">
        <f t="shared" si="231"/>
        <v>0</v>
      </c>
      <c r="U232" s="15">
        <f t="shared" si="232"/>
        <v>15</v>
      </c>
      <c r="V232" s="15">
        <f t="shared" si="233"/>
        <v>0</v>
      </c>
      <c r="W232" s="4">
        <v>3</v>
      </c>
      <c r="X232" s="4">
        <v>20</v>
      </c>
      <c r="Y232" s="4">
        <v>224</v>
      </c>
      <c r="Z232" s="4">
        <v>3</v>
      </c>
      <c r="AA232" s="3" t="s">
        <v>17</v>
      </c>
    </row>
    <row r="233" spans="1:27" hidden="1" outlineLevel="3">
      <c r="A233" s="2"/>
      <c r="B233" s="3"/>
      <c r="C233" s="181" t="s">
        <v>144</v>
      </c>
      <c r="D233" s="182"/>
      <c r="E233" s="30">
        <f t="shared" ref="E233:V233" si="236">SUBTOTAL(9,E227:E232)</f>
        <v>556</v>
      </c>
      <c r="F233" s="30">
        <f t="shared" si="236"/>
        <v>781</v>
      </c>
      <c r="G233" s="30">
        <f t="shared" si="236"/>
        <v>909</v>
      </c>
      <c r="H233" s="30">
        <f t="shared" si="236"/>
        <v>902</v>
      </c>
      <c r="I233" s="30">
        <f t="shared" si="236"/>
        <v>1168</v>
      </c>
      <c r="J233" s="30">
        <f t="shared" si="236"/>
        <v>1114</v>
      </c>
      <c r="K233" s="30">
        <f t="shared" si="236"/>
        <v>1074</v>
      </c>
      <c r="L233" s="30">
        <f t="shared" si="236"/>
        <v>924</v>
      </c>
      <c r="M233" s="30">
        <f t="shared" si="236"/>
        <v>1057</v>
      </c>
      <c r="N233" s="30">
        <f t="shared" si="236"/>
        <v>1033</v>
      </c>
      <c r="O233" s="30">
        <f t="shared" si="236"/>
        <v>583</v>
      </c>
      <c r="P233" s="43">
        <f t="shared" si="236"/>
        <v>0</v>
      </c>
      <c r="Q233" s="50">
        <f t="shared" si="236"/>
        <v>10101</v>
      </c>
      <c r="R233" s="15">
        <f t="shared" si="236"/>
        <v>10101</v>
      </c>
      <c r="S233" s="15">
        <f t="shared" si="236"/>
        <v>0</v>
      </c>
      <c r="T233" s="15">
        <f t="shared" si="236"/>
        <v>0</v>
      </c>
      <c r="U233" s="15">
        <f t="shared" si="236"/>
        <v>3449</v>
      </c>
      <c r="V233" s="15">
        <f t="shared" si="236"/>
        <v>6652</v>
      </c>
      <c r="W233" s="4"/>
      <c r="X233" s="4"/>
      <c r="Y233" s="4"/>
      <c r="Z233" s="4"/>
      <c r="AA233" s="3"/>
    </row>
    <row r="234" spans="1:27" ht="15.6" outlineLevel="2" collapsed="1">
      <c r="A234" s="2"/>
      <c r="B234" s="195" t="s">
        <v>97</v>
      </c>
      <c r="C234" s="195"/>
      <c r="D234" s="195"/>
      <c r="E234" s="24">
        <f t="shared" ref="E234:V234" si="237">SUBTOTAL(9,E227:E232)</f>
        <v>556</v>
      </c>
      <c r="F234" s="24">
        <f t="shared" si="237"/>
        <v>781</v>
      </c>
      <c r="G234" s="24">
        <f t="shared" si="237"/>
        <v>909</v>
      </c>
      <c r="H234" s="24">
        <f t="shared" si="237"/>
        <v>902</v>
      </c>
      <c r="I234" s="24">
        <f t="shared" si="237"/>
        <v>1168</v>
      </c>
      <c r="J234" s="24">
        <f t="shared" si="237"/>
        <v>1114</v>
      </c>
      <c r="K234" s="24">
        <f t="shared" si="237"/>
        <v>1074</v>
      </c>
      <c r="L234" s="24">
        <f t="shared" si="237"/>
        <v>924</v>
      </c>
      <c r="M234" s="24">
        <f t="shared" si="237"/>
        <v>1057</v>
      </c>
      <c r="N234" s="24">
        <f t="shared" si="237"/>
        <v>1033</v>
      </c>
      <c r="O234" s="24">
        <f t="shared" si="237"/>
        <v>583</v>
      </c>
      <c r="P234" s="45">
        <f t="shared" si="237"/>
        <v>0</v>
      </c>
      <c r="Q234" s="52">
        <f t="shared" si="237"/>
        <v>10101</v>
      </c>
      <c r="R234" s="15">
        <f t="shared" si="237"/>
        <v>10101</v>
      </c>
      <c r="S234" s="15">
        <f t="shared" si="237"/>
        <v>0</v>
      </c>
      <c r="T234" s="15">
        <f t="shared" si="237"/>
        <v>0</v>
      </c>
      <c r="U234" s="15">
        <f t="shared" si="237"/>
        <v>3449</v>
      </c>
      <c r="V234" s="15">
        <f t="shared" si="237"/>
        <v>6652</v>
      </c>
      <c r="W234" s="4"/>
      <c r="X234" s="4"/>
      <c r="Y234" s="4"/>
      <c r="Z234" s="4"/>
      <c r="AA234" s="3"/>
    </row>
    <row r="235" spans="1:27" hidden="1" outlineLevel="4">
      <c r="A235" s="2">
        <v>46</v>
      </c>
      <c r="B235" s="3" t="s">
        <v>56</v>
      </c>
      <c r="C235" s="3" t="s">
        <v>4</v>
      </c>
      <c r="D235" s="3" t="s">
        <v>16</v>
      </c>
      <c r="E235" s="29"/>
      <c r="F235" s="29">
        <v>84</v>
      </c>
      <c r="G235" s="29">
        <v>178</v>
      </c>
      <c r="H235" s="29">
        <v>141</v>
      </c>
      <c r="I235" s="29">
        <v>229</v>
      </c>
      <c r="J235" s="29">
        <v>223</v>
      </c>
      <c r="K235" s="29">
        <v>224</v>
      </c>
      <c r="L235" s="29">
        <v>130</v>
      </c>
      <c r="M235" s="29">
        <v>176</v>
      </c>
      <c r="N235" s="29">
        <v>209</v>
      </c>
      <c r="O235" s="29">
        <v>239</v>
      </c>
      <c r="P235" s="42" t="s">
        <v>18</v>
      </c>
      <c r="Q235" s="49">
        <f t="shared" si="228"/>
        <v>1833</v>
      </c>
      <c r="R235" s="15">
        <f t="shared" si="229"/>
        <v>1833</v>
      </c>
      <c r="S235" s="15">
        <f t="shared" si="230"/>
        <v>0</v>
      </c>
      <c r="T235" s="15">
        <f t="shared" si="231"/>
        <v>0</v>
      </c>
      <c r="U235" s="15">
        <f t="shared" si="232"/>
        <v>0</v>
      </c>
      <c r="V235" s="15">
        <f t="shared" si="233"/>
        <v>1833</v>
      </c>
      <c r="W235" s="4">
        <v>1</v>
      </c>
      <c r="X235" s="4">
        <v>23</v>
      </c>
      <c r="Y235" s="4">
        <v>17</v>
      </c>
      <c r="Z235" s="4">
        <v>3</v>
      </c>
      <c r="AA235" s="3" t="s">
        <v>17</v>
      </c>
    </row>
    <row r="236" spans="1:27" hidden="1" outlineLevel="4">
      <c r="A236" s="2">
        <v>46</v>
      </c>
      <c r="B236" s="3" t="s">
        <v>56</v>
      </c>
      <c r="C236" s="3" t="s">
        <v>4</v>
      </c>
      <c r="D236" s="3" t="s">
        <v>19</v>
      </c>
      <c r="E236" s="29"/>
      <c r="F236" s="29">
        <v>53</v>
      </c>
      <c r="G236" s="29">
        <v>102</v>
      </c>
      <c r="H236" s="29">
        <v>101</v>
      </c>
      <c r="I236" s="29">
        <v>120</v>
      </c>
      <c r="J236" s="29">
        <v>118</v>
      </c>
      <c r="K236" s="29">
        <v>101</v>
      </c>
      <c r="L236" s="29">
        <v>112</v>
      </c>
      <c r="M236" s="29">
        <v>189</v>
      </c>
      <c r="N236" s="29">
        <v>130</v>
      </c>
      <c r="O236" s="29">
        <v>129</v>
      </c>
      <c r="P236" s="42" t="s">
        <v>18</v>
      </c>
      <c r="Q236" s="49">
        <f t="shared" si="228"/>
        <v>1155</v>
      </c>
      <c r="R236" s="15">
        <f t="shared" si="229"/>
        <v>1155</v>
      </c>
      <c r="S236" s="15">
        <f t="shared" si="230"/>
        <v>0</v>
      </c>
      <c r="T236" s="15">
        <f t="shared" si="231"/>
        <v>0</v>
      </c>
      <c r="U236" s="15">
        <f t="shared" si="232"/>
        <v>0</v>
      </c>
      <c r="V236" s="15">
        <f t="shared" si="233"/>
        <v>1155</v>
      </c>
      <c r="W236" s="4">
        <v>1</v>
      </c>
      <c r="X236" s="4">
        <v>23</v>
      </c>
      <c r="Y236" s="4">
        <v>18</v>
      </c>
      <c r="Z236" s="4">
        <v>3</v>
      </c>
      <c r="AA236" s="3" t="s">
        <v>17</v>
      </c>
    </row>
    <row r="237" spans="1:27" hidden="1" outlineLevel="4">
      <c r="A237" s="2">
        <v>46</v>
      </c>
      <c r="B237" s="3" t="s">
        <v>56</v>
      </c>
      <c r="C237" s="3" t="s">
        <v>4</v>
      </c>
      <c r="D237" s="3" t="s">
        <v>21</v>
      </c>
      <c r="E237" s="29"/>
      <c r="F237" s="29">
        <v>15</v>
      </c>
      <c r="G237" s="29">
        <v>49</v>
      </c>
      <c r="H237" s="29">
        <v>37</v>
      </c>
      <c r="I237" s="29">
        <v>41</v>
      </c>
      <c r="J237" s="29">
        <v>61</v>
      </c>
      <c r="K237" s="29">
        <v>54</v>
      </c>
      <c r="L237" s="29">
        <v>45</v>
      </c>
      <c r="M237" s="29">
        <v>93</v>
      </c>
      <c r="N237" s="29">
        <v>55</v>
      </c>
      <c r="O237" s="29">
        <v>64</v>
      </c>
      <c r="P237" s="42" t="s">
        <v>18</v>
      </c>
      <c r="Q237" s="49">
        <f t="shared" si="228"/>
        <v>514</v>
      </c>
      <c r="R237" s="15">
        <f t="shared" si="229"/>
        <v>514</v>
      </c>
      <c r="S237" s="15">
        <f t="shared" si="230"/>
        <v>0</v>
      </c>
      <c r="T237" s="15">
        <f t="shared" si="231"/>
        <v>0</v>
      </c>
      <c r="U237" s="15">
        <f t="shared" si="232"/>
        <v>0</v>
      </c>
      <c r="V237" s="15">
        <f t="shared" si="233"/>
        <v>514</v>
      </c>
      <c r="W237" s="4">
        <v>1</v>
      </c>
      <c r="X237" s="4">
        <v>23</v>
      </c>
      <c r="Y237" s="4">
        <v>20</v>
      </c>
      <c r="Z237" s="4">
        <v>3</v>
      </c>
      <c r="AA237" s="3" t="s">
        <v>17</v>
      </c>
    </row>
    <row r="238" spans="1:27" hidden="1" outlineLevel="4">
      <c r="A238" s="2">
        <v>46</v>
      </c>
      <c r="B238" s="3" t="s">
        <v>56</v>
      </c>
      <c r="C238" s="3" t="s">
        <v>4</v>
      </c>
      <c r="D238" s="3" t="s">
        <v>109</v>
      </c>
      <c r="E238" s="29">
        <v>158</v>
      </c>
      <c r="F238" s="29">
        <v>149</v>
      </c>
      <c r="G238" s="29">
        <v>114</v>
      </c>
      <c r="H238" s="29">
        <v>66</v>
      </c>
      <c r="I238" s="29">
        <v>86</v>
      </c>
      <c r="J238" s="29">
        <v>88</v>
      </c>
      <c r="K238" s="29">
        <v>58</v>
      </c>
      <c r="L238" s="29">
        <v>72</v>
      </c>
      <c r="M238" s="29">
        <v>103</v>
      </c>
      <c r="N238" s="29">
        <v>108</v>
      </c>
      <c r="O238" s="29">
        <v>96</v>
      </c>
      <c r="P238" s="42" t="s">
        <v>18</v>
      </c>
      <c r="Q238" s="49">
        <f t="shared" si="228"/>
        <v>1098</v>
      </c>
      <c r="R238" s="15">
        <f t="shared" si="229"/>
        <v>1098</v>
      </c>
      <c r="S238" s="15">
        <f t="shared" si="230"/>
        <v>0</v>
      </c>
      <c r="T238" s="15">
        <f t="shared" si="231"/>
        <v>0</v>
      </c>
      <c r="U238" s="15">
        <f t="shared" si="232"/>
        <v>1098</v>
      </c>
      <c r="V238" s="15">
        <f t="shared" si="233"/>
        <v>0</v>
      </c>
      <c r="W238" s="4">
        <v>3</v>
      </c>
      <c r="X238" s="4">
        <v>23</v>
      </c>
      <c r="Y238" s="4">
        <v>162</v>
      </c>
      <c r="Z238" s="4">
        <v>3</v>
      </c>
      <c r="AA238" s="3" t="s">
        <v>17</v>
      </c>
    </row>
    <row r="239" spans="1:27" hidden="1" outlineLevel="4">
      <c r="A239" s="2">
        <v>46</v>
      </c>
      <c r="B239" s="3" t="s">
        <v>56</v>
      </c>
      <c r="C239" s="3" t="s">
        <v>4</v>
      </c>
      <c r="D239" s="3" t="s">
        <v>107</v>
      </c>
      <c r="E239" s="29">
        <v>132</v>
      </c>
      <c r="F239" s="29">
        <v>73</v>
      </c>
      <c r="G239" s="29">
        <v>2</v>
      </c>
      <c r="H239" s="29">
        <v>1</v>
      </c>
      <c r="I239" s="29" t="s">
        <v>18</v>
      </c>
      <c r="J239" s="29" t="s">
        <v>18</v>
      </c>
      <c r="K239" s="29">
        <v>1</v>
      </c>
      <c r="L239" s="29" t="s">
        <v>18</v>
      </c>
      <c r="M239" s="29" t="s">
        <v>18</v>
      </c>
      <c r="N239" s="29" t="s">
        <v>18</v>
      </c>
      <c r="O239" s="29">
        <v>35</v>
      </c>
      <c r="P239" s="42" t="s">
        <v>18</v>
      </c>
      <c r="Q239" s="49">
        <f t="shared" si="228"/>
        <v>244</v>
      </c>
      <c r="R239" s="15">
        <f t="shared" si="229"/>
        <v>244</v>
      </c>
      <c r="S239" s="15">
        <f t="shared" si="230"/>
        <v>0</v>
      </c>
      <c r="T239" s="15">
        <f t="shared" si="231"/>
        <v>0</v>
      </c>
      <c r="U239" s="15">
        <f t="shared" si="232"/>
        <v>0</v>
      </c>
      <c r="V239" s="15">
        <f t="shared" si="233"/>
        <v>244</v>
      </c>
      <c r="W239" s="4">
        <v>8</v>
      </c>
      <c r="X239" s="4">
        <v>23</v>
      </c>
      <c r="Y239" s="4">
        <v>217</v>
      </c>
      <c r="Z239" s="4">
        <v>3</v>
      </c>
      <c r="AA239" s="3" t="s">
        <v>17</v>
      </c>
    </row>
    <row r="240" spans="1:27" hidden="1" outlineLevel="3">
      <c r="A240" s="2"/>
      <c r="B240" s="3"/>
      <c r="C240" s="181" t="s">
        <v>144</v>
      </c>
      <c r="D240" s="182"/>
      <c r="E240" s="30">
        <f t="shared" ref="E240:V240" si="238">SUBTOTAL(9,E235:E239)</f>
        <v>290</v>
      </c>
      <c r="F240" s="30">
        <f t="shared" si="238"/>
        <v>374</v>
      </c>
      <c r="G240" s="30">
        <f t="shared" si="238"/>
        <v>445</v>
      </c>
      <c r="H240" s="30">
        <f t="shared" si="238"/>
        <v>346</v>
      </c>
      <c r="I240" s="30">
        <f t="shared" si="238"/>
        <v>476</v>
      </c>
      <c r="J240" s="30">
        <f t="shared" si="238"/>
        <v>490</v>
      </c>
      <c r="K240" s="30">
        <f t="shared" si="238"/>
        <v>438</v>
      </c>
      <c r="L240" s="30">
        <f t="shared" si="238"/>
        <v>359</v>
      </c>
      <c r="M240" s="30">
        <f t="shared" si="238"/>
        <v>561</v>
      </c>
      <c r="N240" s="30">
        <f t="shared" si="238"/>
        <v>502</v>
      </c>
      <c r="O240" s="30">
        <f t="shared" si="238"/>
        <v>563</v>
      </c>
      <c r="P240" s="43">
        <f t="shared" si="238"/>
        <v>0</v>
      </c>
      <c r="Q240" s="50">
        <f t="shared" si="238"/>
        <v>4844</v>
      </c>
      <c r="R240" s="15">
        <f t="shared" si="238"/>
        <v>4844</v>
      </c>
      <c r="S240" s="15">
        <f t="shared" si="238"/>
        <v>0</v>
      </c>
      <c r="T240" s="15">
        <f t="shared" si="238"/>
        <v>0</v>
      </c>
      <c r="U240" s="15">
        <f t="shared" si="238"/>
        <v>1098</v>
      </c>
      <c r="V240" s="15">
        <f t="shared" si="238"/>
        <v>3746</v>
      </c>
      <c r="W240" s="4"/>
      <c r="X240" s="4"/>
      <c r="Y240" s="4"/>
      <c r="Z240" s="4"/>
      <c r="AA240" s="3"/>
    </row>
    <row r="241" spans="1:27" ht="15.6" outlineLevel="2" collapsed="1">
      <c r="A241" s="2"/>
      <c r="B241" s="195" t="s">
        <v>98</v>
      </c>
      <c r="C241" s="195"/>
      <c r="D241" s="195"/>
      <c r="E241" s="24">
        <f t="shared" ref="E241:V241" si="239">SUBTOTAL(9,E235:E239)</f>
        <v>290</v>
      </c>
      <c r="F241" s="24">
        <f t="shared" si="239"/>
        <v>374</v>
      </c>
      <c r="G241" s="24">
        <f t="shared" si="239"/>
        <v>445</v>
      </c>
      <c r="H241" s="24">
        <f t="shared" si="239"/>
        <v>346</v>
      </c>
      <c r="I241" s="24">
        <f t="shared" si="239"/>
        <v>476</v>
      </c>
      <c r="J241" s="24">
        <f t="shared" si="239"/>
        <v>490</v>
      </c>
      <c r="K241" s="24">
        <f t="shared" si="239"/>
        <v>438</v>
      </c>
      <c r="L241" s="24">
        <f t="shared" si="239"/>
        <v>359</v>
      </c>
      <c r="M241" s="24">
        <f t="shared" si="239"/>
        <v>561</v>
      </c>
      <c r="N241" s="24">
        <f t="shared" si="239"/>
        <v>502</v>
      </c>
      <c r="O241" s="24">
        <f t="shared" si="239"/>
        <v>563</v>
      </c>
      <c r="P241" s="45">
        <f t="shared" si="239"/>
        <v>0</v>
      </c>
      <c r="Q241" s="52">
        <f t="shared" si="239"/>
        <v>4844</v>
      </c>
      <c r="R241" s="15">
        <f t="shared" si="239"/>
        <v>4844</v>
      </c>
      <c r="S241" s="15">
        <f t="shared" si="239"/>
        <v>0</v>
      </c>
      <c r="T241" s="15">
        <f t="shared" si="239"/>
        <v>0</v>
      </c>
      <c r="U241" s="15">
        <f t="shared" si="239"/>
        <v>1098</v>
      </c>
      <c r="V241" s="15">
        <f t="shared" si="239"/>
        <v>3746</v>
      </c>
      <c r="W241" s="4"/>
      <c r="X241" s="4"/>
      <c r="Y241" s="4"/>
      <c r="Z241" s="4"/>
      <c r="AA241" s="3"/>
    </row>
    <row r="242" spans="1:27" hidden="1" outlineLevel="4">
      <c r="A242" s="2">
        <v>46</v>
      </c>
      <c r="B242" s="3" t="s">
        <v>57</v>
      </c>
      <c r="C242" s="3" t="s">
        <v>4</v>
      </c>
      <c r="D242" s="3" t="s">
        <v>16</v>
      </c>
      <c r="E242" s="29"/>
      <c r="F242" s="29">
        <v>106</v>
      </c>
      <c r="G242" s="29">
        <v>124</v>
      </c>
      <c r="H242" s="29">
        <v>70</v>
      </c>
      <c r="I242" s="29">
        <v>125</v>
      </c>
      <c r="J242" s="29">
        <v>174</v>
      </c>
      <c r="K242" s="29">
        <v>97</v>
      </c>
      <c r="L242" s="29">
        <v>75</v>
      </c>
      <c r="M242" s="29">
        <v>177</v>
      </c>
      <c r="N242" s="29">
        <v>117</v>
      </c>
      <c r="O242" s="29">
        <v>102</v>
      </c>
      <c r="P242" s="42" t="s">
        <v>18</v>
      </c>
      <c r="Q242" s="49">
        <f t="shared" si="228"/>
        <v>1167</v>
      </c>
      <c r="R242" s="15">
        <f t="shared" si="229"/>
        <v>1167</v>
      </c>
      <c r="S242" s="15">
        <f t="shared" si="230"/>
        <v>0</v>
      </c>
      <c r="T242" s="15">
        <f t="shared" si="231"/>
        <v>0</v>
      </c>
      <c r="U242" s="15">
        <f t="shared" si="232"/>
        <v>0</v>
      </c>
      <c r="V242" s="15">
        <f t="shared" si="233"/>
        <v>1167</v>
      </c>
      <c r="W242" s="4">
        <v>1</v>
      </c>
      <c r="X242" s="4">
        <v>5</v>
      </c>
      <c r="Y242" s="4">
        <v>17</v>
      </c>
      <c r="Z242" s="4">
        <v>3</v>
      </c>
      <c r="AA242" s="3" t="s">
        <v>17</v>
      </c>
    </row>
    <row r="243" spans="1:27" hidden="1" outlineLevel="4">
      <c r="A243" s="2">
        <v>46</v>
      </c>
      <c r="B243" s="3" t="s">
        <v>57</v>
      </c>
      <c r="C243" s="3" t="s">
        <v>4</v>
      </c>
      <c r="D243" s="3" t="s">
        <v>19</v>
      </c>
      <c r="E243" s="29"/>
      <c r="F243" s="29">
        <v>46</v>
      </c>
      <c r="G243" s="29">
        <v>68</v>
      </c>
      <c r="H243" s="29">
        <v>77</v>
      </c>
      <c r="I243" s="29">
        <v>112</v>
      </c>
      <c r="J243" s="29">
        <v>127</v>
      </c>
      <c r="K243" s="29">
        <v>111</v>
      </c>
      <c r="L243" s="29">
        <v>176</v>
      </c>
      <c r="M243" s="29">
        <v>199</v>
      </c>
      <c r="N243" s="29">
        <v>207</v>
      </c>
      <c r="O243" s="29">
        <v>131</v>
      </c>
      <c r="P243" s="42" t="s">
        <v>18</v>
      </c>
      <c r="Q243" s="49">
        <f t="shared" si="228"/>
        <v>1254</v>
      </c>
      <c r="R243" s="15">
        <f t="shared" si="229"/>
        <v>1254</v>
      </c>
      <c r="S243" s="15">
        <f t="shared" si="230"/>
        <v>0</v>
      </c>
      <c r="T243" s="15">
        <f t="shared" si="231"/>
        <v>0</v>
      </c>
      <c r="U243" s="15">
        <f t="shared" si="232"/>
        <v>0</v>
      </c>
      <c r="V243" s="15">
        <f t="shared" si="233"/>
        <v>1254</v>
      </c>
      <c r="W243" s="4">
        <v>1</v>
      </c>
      <c r="X243" s="4">
        <v>5</v>
      </c>
      <c r="Y243" s="4">
        <v>18</v>
      </c>
      <c r="Z243" s="4">
        <v>3</v>
      </c>
      <c r="AA243" s="3" t="s">
        <v>17</v>
      </c>
    </row>
    <row r="244" spans="1:27" hidden="1" outlineLevel="4">
      <c r="A244" s="2">
        <v>46</v>
      </c>
      <c r="B244" s="3" t="s">
        <v>57</v>
      </c>
      <c r="C244" s="3" t="s">
        <v>4</v>
      </c>
      <c r="D244" s="3" t="s">
        <v>20</v>
      </c>
      <c r="E244" s="29"/>
      <c r="F244" s="29">
        <v>230</v>
      </c>
      <c r="G244" s="29">
        <v>733</v>
      </c>
      <c r="H244" s="29">
        <v>254</v>
      </c>
      <c r="I244" s="29">
        <v>352</v>
      </c>
      <c r="J244" s="29">
        <v>507</v>
      </c>
      <c r="K244" s="29">
        <v>407</v>
      </c>
      <c r="L244" s="29">
        <v>302</v>
      </c>
      <c r="M244" s="29">
        <v>313</v>
      </c>
      <c r="N244" s="29">
        <v>388</v>
      </c>
      <c r="O244" s="29">
        <v>352</v>
      </c>
      <c r="P244" s="42" t="s">
        <v>18</v>
      </c>
      <c r="Q244" s="49">
        <f t="shared" si="228"/>
        <v>3838</v>
      </c>
      <c r="R244" s="15">
        <f t="shared" si="229"/>
        <v>3838</v>
      </c>
      <c r="S244" s="15">
        <f t="shared" si="230"/>
        <v>0</v>
      </c>
      <c r="T244" s="15">
        <f t="shared" si="231"/>
        <v>0</v>
      </c>
      <c r="U244" s="15">
        <f t="shared" si="232"/>
        <v>0</v>
      </c>
      <c r="V244" s="15">
        <f t="shared" si="233"/>
        <v>3838</v>
      </c>
      <c r="W244" s="4">
        <v>1</v>
      </c>
      <c r="X244" s="4">
        <v>5</v>
      </c>
      <c r="Y244" s="4">
        <v>19</v>
      </c>
      <c r="Z244" s="4">
        <v>3</v>
      </c>
      <c r="AA244" s="3" t="s">
        <v>17</v>
      </c>
    </row>
    <row r="245" spans="1:27" hidden="1" outlineLevel="4">
      <c r="A245" s="2">
        <v>46</v>
      </c>
      <c r="B245" s="3" t="s">
        <v>57</v>
      </c>
      <c r="C245" s="3" t="s">
        <v>4</v>
      </c>
      <c r="D245" s="3" t="s">
        <v>21</v>
      </c>
      <c r="E245" s="29"/>
      <c r="F245" s="29">
        <v>38</v>
      </c>
      <c r="G245" s="29">
        <v>31</v>
      </c>
      <c r="H245" s="29">
        <v>40</v>
      </c>
      <c r="I245" s="29">
        <v>41</v>
      </c>
      <c r="J245" s="29">
        <v>60</v>
      </c>
      <c r="K245" s="29">
        <v>58</v>
      </c>
      <c r="L245" s="29">
        <v>62</v>
      </c>
      <c r="M245" s="29">
        <v>106</v>
      </c>
      <c r="N245" s="29">
        <v>63</v>
      </c>
      <c r="O245" s="29">
        <v>47</v>
      </c>
      <c r="P245" s="42" t="s">
        <v>18</v>
      </c>
      <c r="Q245" s="49">
        <f t="shared" si="228"/>
        <v>546</v>
      </c>
      <c r="R245" s="15">
        <f t="shared" si="229"/>
        <v>546</v>
      </c>
      <c r="S245" s="15">
        <f t="shared" si="230"/>
        <v>0</v>
      </c>
      <c r="T245" s="15">
        <f t="shared" si="231"/>
        <v>0</v>
      </c>
      <c r="U245" s="15">
        <f t="shared" si="232"/>
        <v>0</v>
      </c>
      <c r="V245" s="15">
        <f t="shared" si="233"/>
        <v>546</v>
      </c>
      <c r="W245" s="4">
        <v>1</v>
      </c>
      <c r="X245" s="4">
        <v>5</v>
      </c>
      <c r="Y245" s="4">
        <v>20</v>
      </c>
      <c r="Z245" s="4">
        <v>3</v>
      </c>
      <c r="AA245" s="3" t="s">
        <v>17</v>
      </c>
    </row>
    <row r="246" spans="1:27" hidden="1" outlineLevel="4">
      <c r="A246" s="2">
        <v>46</v>
      </c>
      <c r="B246" s="3" t="s">
        <v>57</v>
      </c>
      <c r="C246" s="3" t="s">
        <v>4</v>
      </c>
      <c r="D246" s="3" t="s">
        <v>22</v>
      </c>
      <c r="E246" s="29"/>
      <c r="F246" s="29"/>
      <c r="G246" s="29">
        <v>6</v>
      </c>
      <c r="H246" s="29">
        <v>5</v>
      </c>
      <c r="I246" s="29">
        <v>12</v>
      </c>
      <c r="J246" s="29" t="s">
        <v>18</v>
      </c>
      <c r="K246" s="29" t="s">
        <v>18</v>
      </c>
      <c r="L246" s="29" t="s">
        <v>18</v>
      </c>
      <c r="M246" s="29" t="s">
        <v>18</v>
      </c>
      <c r="N246" s="29">
        <v>14</v>
      </c>
      <c r="O246" s="29">
        <v>20</v>
      </c>
      <c r="P246" s="42" t="s">
        <v>18</v>
      </c>
      <c r="Q246" s="49">
        <f t="shared" si="228"/>
        <v>57</v>
      </c>
      <c r="R246" s="15">
        <f t="shared" si="229"/>
        <v>57</v>
      </c>
      <c r="S246" s="15">
        <f t="shared" si="230"/>
        <v>0</v>
      </c>
      <c r="T246" s="15">
        <f t="shared" si="231"/>
        <v>0</v>
      </c>
      <c r="U246" s="15">
        <f t="shared" si="232"/>
        <v>0</v>
      </c>
      <c r="V246" s="15">
        <f t="shared" si="233"/>
        <v>57</v>
      </c>
      <c r="W246" s="4">
        <v>1</v>
      </c>
      <c r="X246" s="4">
        <v>5</v>
      </c>
      <c r="Y246" s="4">
        <v>21</v>
      </c>
      <c r="Z246" s="4">
        <v>3</v>
      </c>
      <c r="AA246" s="3" t="s">
        <v>17</v>
      </c>
    </row>
    <row r="247" spans="1:27" hidden="1" outlineLevel="4">
      <c r="A247" s="2">
        <v>46</v>
      </c>
      <c r="B247" s="3" t="s">
        <v>57</v>
      </c>
      <c r="C247" s="3" t="s">
        <v>4</v>
      </c>
      <c r="D247" s="3" t="s">
        <v>169</v>
      </c>
      <c r="E247" s="29"/>
      <c r="F247" s="29"/>
      <c r="G247" s="29"/>
      <c r="H247" s="29"/>
      <c r="I247" s="29">
        <v>1</v>
      </c>
      <c r="J247" s="29">
        <v>5</v>
      </c>
      <c r="K247" s="29">
        <v>8</v>
      </c>
      <c r="L247" s="29">
        <v>5</v>
      </c>
      <c r="M247" s="29">
        <v>10</v>
      </c>
      <c r="N247" s="29">
        <v>4</v>
      </c>
      <c r="O247" s="29">
        <v>2</v>
      </c>
      <c r="P247" s="42" t="s">
        <v>18</v>
      </c>
      <c r="Q247" s="49">
        <f t="shared" ref="Q247" si="240">SUM(E247:P247)</f>
        <v>35</v>
      </c>
      <c r="R247" s="15">
        <f t="shared" ref="R247" si="241">IF(C247="ATENCIÓN CIUDADANÍA",Q247,0)</f>
        <v>35</v>
      </c>
      <c r="S247" s="15">
        <f t="shared" ref="S247" si="242">IF(C247="OTROS TEMAS GENERALITAT",Q247,0)</f>
        <v>0</v>
      </c>
      <c r="T247" s="15">
        <f t="shared" ref="T247" si="243">IF(C247="TEMAS MUNICIPALES",Q247,0)</f>
        <v>0</v>
      </c>
      <c r="U247" s="15">
        <f t="shared" ref="U247" si="244">IF(W247=3,Q247,0)</f>
        <v>35</v>
      </c>
      <c r="V247" s="15">
        <f t="shared" ref="V247" si="245">IF(W247&lt;&gt;3,Q247,0)</f>
        <v>0</v>
      </c>
      <c r="W247" s="4">
        <v>3</v>
      </c>
      <c r="X247" s="4">
        <v>5</v>
      </c>
      <c r="Y247" s="4">
        <v>94</v>
      </c>
      <c r="Z247" s="4">
        <v>3</v>
      </c>
      <c r="AA247" s="3" t="s">
        <v>17</v>
      </c>
    </row>
    <row r="248" spans="1:27" hidden="1" outlineLevel="4">
      <c r="A248" s="2">
        <v>46</v>
      </c>
      <c r="B248" s="3" t="s">
        <v>57</v>
      </c>
      <c r="C248" s="3" t="s">
        <v>4</v>
      </c>
      <c r="D248" s="3" t="s">
        <v>115</v>
      </c>
      <c r="E248" s="29">
        <v>636</v>
      </c>
      <c r="F248" s="29">
        <v>492</v>
      </c>
      <c r="G248" s="29">
        <v>351</v>
      </c>
      <c r="H248" s="29">
        <v>302</v>
      </c>
      <c r="I248" s="29">
        <v>432</v>
      </c>
      <c r="J248" s="29">
        <v>403</v>
      </c>
      <c r="K248" s="29">
        <v>315</v>
      </c>
      <c r="L248" s="29">
        <v>300</v>
      </c>
      <c r="M248" s="29">
        <v>328</v>
      </c>
      <c r="N248" s="29">
        <v>312</v>
      </c>
      <c r="O248" s="29">
        <v>336</v>
      </c>
      <c r="P248" s="42" t="s">
        <v>18</v>
      </c>
      <c r="Q248" s="49">
        <f t="shared" si="228"/>
        <v>4207</v>
      </c>
      <c r="R248" s="15">
        <f t="shared" si="229"/>
        <v>4207</v>
      </c>
      <c r="S248" s="15">
        <f t="shared" si="230"/>
        <v>0</v>
      </c>
      <c r="T248" s="15">
        <f t="shared" si="231"/>
        <v>0</v>
      </c>
      <c r="U248" s="15">
        <f t="shared" si="232"/>
        <v>4207</v>
      </c>
      <c r="V248" s="15">
        <f t="shared" si="233"/>
        <v>0</v>
      </c>
      <c r="W248" s="4">
        <v>3</v>
      </c>
      <c r="X248" s="4">
        <v>5</v>
      </c>
      <c r="Y248" s="4">
        <v>171</v>
      </c>
      <c r="Z248" s="4">
        <v>3</v>
      </c>
      <c r="AA248" s="3" t="s">
        <v>17</v>
      </c>
    </row>
    <row r="249" spans="1:27" hidden="1" outlineLevel="4">
      <c r="A249" s="2">
        <v>46</v>
      </c>
      <c r="B249" s="3" t="s">
        <v>57</v>
      </c>
      <c r="C249" s="3" t="s">
        <v>4</v>
      </c>
      <c r="D249" s="3" t="s">
        <v>110</v>
      </c>
      <c r="E249" s="29">
        <v>15</v>
      </c>
      <c r="F249" s="29">
        <v>7</v>
      </c>
      <c r="G249" s="29">
        <v>12</v>
      </c>
      <c r="H249" s="29">
        <v>9</v>
      </c>
      <c r="I249" s="29">
        <v>11</v>
      </c>
      <c r="J249" s="29" t="s">
        <v>18</v>
      </c>
      <c r="K249" s="29" t="s">
        <v>18</v>
      </c>
      <c r="L249" s="29" t="s">
        <v>18</v>
      </c>
      <c r="M249" s="29" t="s">
        <v>18</v>
      </c>
      <c r="N249" s="29">
        <v>10</v>
      </c>
      <c r="O249" s="29">
        <v>12</v>
      </c>
      <c r="P249" s="42" t="s">
        <v>18</v>
      </c>
      <c r="Q249" s="49">
        <f t="shared" si="228"/>
        <v>76</v>
      </c>
      <c r="R249" s="15">
        <f t="shared" si="229"/>
        <v>76</v>
      </c>
      <c r="S249" s="15">
        <f t="shared" si="230"/>
        <v>0</v>
      </c>
      <c r="T249" s="15">
        <f t="shared" si="231"/>
        <v>0</v>
      </c>
      <c r="U249" s="15">
        <f t="shared" si="232"/>
        <v>76</v>
      </c>
      <c r="V249" s="15">
        <f t="shared" si="233"/>
        <v>0</v>
      </c>
      <c r="W249" s="4">
        <v>3</v>
      </c>
      <c r="X249" s="4">
        <v>5</v>
      </c>
      <c r="Y249" s="4">
        <v>207</v>
      </c>
      <c r="Z249" s="4">
        <v>3</v>
      </c>
      <c r="AA249" s="3" t="s">
        <v>17</v>
      </c>
    </row>
    <row r="250" spans="1:27" hidden="1" outlineLevel="4">
      <c r="A250" s="2">
        <v>46</v>
      </c>
      <c r="B250" s="3" t="s">
        <v>57</v>
      </c>
      <c r="C250" s="3" t="s">
        <v>4</v>
      </c>
      <c r="D250" s="3" t="s">
        <v>107</v>
      </c>
      <c r="E250" s="29">
        <v>19</v>
      </c>
      <c r="F250" s="29">
        <v>33</v>
      </c>
      <c r="G250" s="29">
        <v>12</v>
      </c>
      <c r="H250" s="29">
        <v>3</v>
      </c>
      <c r="I250" s="29">
        <v>17</v>
      </c>
      <c r="J250" s="29">
        <v>11</v>
      </c>
      <c r="K250" s="29">
        <v>4</v>
      </c>
      <c r="L250" s="29">
        <v>4</v>
      </c>
      <c r="M250" s="29">
        <v>6</v>
      </c>
      <c r="N250" s="29">
        <v>4</v>
      </c>
      <c r="O250" s="29">
        <v>6</v>
      </c>
      <c r="P250" s="42" t="s">
        <v>18</v>
      </c>
      <c r="Q250" s="49">
        <f t="shared" si="228"/>
        <v>119</v>
      </c>
      <c r="R250" s="15">
        <f t="shared" si="229"/>
        <v>119</v>
      </c>
      <c r="S250" s="15">
        <f t="shared" si="230"/>
        <v>0</v>
      </c>
      <c r="T250" s="15">
        <f t="shared" si="231"/>
        <v>0</v>
      </c>
      <c r="U250" s="15">
        <f t="shared" si="232"/>
        <v>0</v>
      </c>
      <c r="V250" s="15">
        <f t="shared" si="233"/>
        <v>119</v>
      </c>
      <c r="W250" s="4">
        <v>8</v>
      </c>
      <c r="X250" s="4">
        <v>5</v>
      </c>
      <c r="Y250" s="4">
        <v>217</v>
      </c>
      <c r="Z250" s="4">
        <v>3</v>
      </c>
      <c r="AA250" s="3" t="s">
        <v>17</v>
      </c>
    </row>
    <row r="251" spans="1:27" hidden="1" outlineLevel="4">
      <c r="A251" s="2">
        <v>46</v>
      </c>
      <c r="B251" s="3" t="s">
        <v>57</v>
      </c>
      <c r="C251" s="3" t="s">
        <v>4</v>
      </c>
      <c r="D251" s="3" t="s">
        <v>111</v>
      </c>
      <c r="E251" s="29"/>
      <c r="F251" s="29"/>
      <c r="G251" s="29"/>
      <c r="H251" s="29"/>
      <c r="I251" s="29"/>
      <c r="J251" s="29">
        <v>2</v>
      </c>
      <c r="K251" s="29" t="s">
        <v>18</v>
      </c>
      <c r="L251" s="29" t="s">
        <v>18</v>
      </c>
      <c r="M251" s="29" t="s">
        <v>18</v>
      </c>
      <c r="N251" s="29">
        <v>1</v>
      </c>
      <c r="O251" s="29" t="s">
        <v>18</v>
      </c>
      <c r="P251" s="42"/>
      <c r="Q251" s="49">
        <f t="shared" si="228"/>
        <v>3</v>
      </c>
      <c r="R251" s="15">
        <f t="shared" ref="R251" si="246">IF(C251="ATENCIÓN CIUDADANÍA",Q251,0)</f>
        <v>3</v>
      </c>
      <c r="S251" s="15">
        <f t="shared" ref="S251" si="247">IF(C251="OTROS TEMAS GENERALITAT",Q251,0)</f>
        <v>0</v>
      </c>
      <c r="T251" s="15">
        <f t="shared" ref="T251" si="248">IF(C251="TEMAS MUNICIPALES",Q251,0)</f>
        <v>0</v>
      </c>
      <c r="U251" s="15">
        <f t="shared" ref="U251" si="249">IF(W251=3,Q251,0)</f>
        <v>3</v>
      </c>
      <c r="V251" s="15">
        <f t="shared" ref="V251" si="250">IF(W251&lt;&gt;3,Q251,0)</f>
        <v>0</v>
      </c>
      <c r="W251" s="4">
        <v>3</v>
      </c>
      <c r="X251" s="4">
        <v>5</v>
      </c>
      <c r="Y251" s="4">
        <v>224</v>
      </c>
      <c r="Z251" s="4">
        <v>3</v>
      </c>
      <c r="AA251" s="3" t="s">
        <v>17</v>
      </c>
    </row>
    <row r="252" spans="1:27" hidden="1" outlineLevel="3">
      <c r="A252" s="2"/>
      <c r="B252" s="3"/>
      <c r="C252" s="181" t="s">
        <v>144</v>
      </c>
      <c r="D252" s="182"/>
      <c r="E252" s="30">
        <f t="shared" ref="E252:V252" si="251">SUBTOTAL(9,E242:E251)</f>
        <v>670</v>
      </c>
      <c r="F252" s="30">
        <f t="shared" si="251"/>
        <v>952</v>
      </c>
      <c r="G252" s="30">
        <f t="shared" si="251"/>
        <v>1337</v>
      </c>
      <c r="H252" s="30">
        <f t="shared" si="251"/>
        <v>760</v>
      </c>
      <c r="I252" s="30">
        <f t="shared" si="251"/>
        <v>1103</v>
      </c>
      <c r="J252" s="30">
        <f t="shared" si="251"/>
        <v>1289</v>
      </c>
      <c r="K252" s="30">
        <f t="shared" si="251"/>
        <v>1000</v>
      </c>
      <c r="L252" s="30">
        <f t="shared" si="251"/>
        <v>924</v>
      </c>
      <c r="M252" s="30">
        <f t="shared" si="251"/>
        <v>1139</v>
      </c>
      <c r="N252" s="30">
        <f t="shared" si="251"/>
        <v>1120</v>
      </c>
      <c r="O252" s="30">
        <f t="shared" si="251"/>
        <v>1008</v>
      </c>
      <c r="P252" s="43">
        <f t="shared" si="251"/>
        <v>0</v>
      </c>
      <c r="Q252" s="50">
        <f t="shared" si="251"/>
        <v>11302</v>
      </c>
      <c r="R252" s="15">
        <f t="shared" si="251"/>
        <v>11302</v>
      </c>
      <c r="S252" s="15">
        <f t="shared" si="251"/>
        <v>0</v>
      </c>
      <c r="T252" s="15">
        <f t="shared" si="251"/>
        <v>0</v>
      </c>
      <c r="U252" s="15">
        <f t="shared" si="251"/>
        <v>4321</v>
      </c>
      <c r="V252" s="15">
        <f t="shared" si="251"/>
        <v>6981</v>
      </c>
      <c r="W252" s="4"/>
      <c r="X252" s="4"/>
      <c r="Y252" s="4"/>
      <c r="Z252" s="4"/>
      <c r="AA252" s="3"/>
    </row>
    <row r="253" spans="1:27" ht="15.6" outlineLevel="2" collapsed="1">
      <c r="A253" s="2"/>
      <c r="B253" s="195" t="s">
        <v>99</v>
      </c>
      <c r="C253" s="195"/>
      <c r="D253" s="195"/>
      <c r="E253" s="24">
        <f t="shared" ref="E253:V253" si="252">SUBTOTAL(9,E242:E251)</f>
        <v>670</v>
      </c>
      <c r="F253" s="24">
        <f t="shared" si="252"/>
        <v>952</v>
      </c>
      <c r="G253" s="24">
        <f t="shared" si="252"/>
        <v>1337</v>
      </c>
      <c r="H253" s="24">
        <f t="shared" si="252"/>
        <v>760</v>
      </c>
      <c r="I253" s="24">
        <f t="shared" si="252"/>
        <v>1103</v>
      </c>
      <c r="J253" s="24">
        <f t="shared" si="252"/>
        <v>1289</v>
      </c>
      <c r="K253" s="24">
        <f t="shared" si="252"/>
        <v>1000</v>
      </c>
      <c r="L253" s="24">
        <f t="shared" si="252"/>
        <v>924</v>
      </c>
      <c r="M253" s="24">
        <f t="shared" si="252"/>
        <v>1139</v>
      </c>
      <c r="N253" s="24">
        <f t="shared" si="252"/>
        <v>1120</v>
      </c>
      <c r="O253" s="24">
        <f t="shared" si="252"/>
        <v>1008</v>
      </c>
      <c r="P253" s="45">
        <f t="shared" si="252"/>
        <v>0</v>
      </c>
      <c r="Q253" s="52">
        <f t="shared" si="252"/>
        <v>11302</v>
      </c>
      <c r="R253" s="15">
        <f t="shared" si="252"/>
        <v>11302</v>
      </c>
      <c r="S253" s="15">
        <f t="shared" si="252"/>
        <v>0</v>
      </c>
      <c r="T253" s="15">
        <f t="shared" si="252"/>
        <v>0</v>
      </c>
      <c r="U253" s="15">
        <f t="shared" si="252"/>
        <v>4321</v>
      </c>
      <c r="V253" s="15">
        <f t="shared" si="252"/>
        <v>6981</v>
      </c>
      <c r="W253" s="4"/>
      <c r="X253" s="4"/>
      <c r="Y253" s="4"/>
      <c r="Z253" s="4"/>
      <c r="AA253" s="3"/>
    </row>
    <row r="254" spans="1:27" hidden="1" outlineLevel="4">
      <c r="A254" s="2">
        <v>46</v>
      </c>
      <c r="B254" s="3" t="s">
        <v>58</v>
      </c>
      <c r="C254" s="3" t="s">
        <v>4</v>
      </c>
      <c r="D254" s="3" t="s">
        <v>16</v>
      </c>
      <c r="E254" s="29"/>
      <c r="F254" s="29"/>
      <c r="G254" s="29">
        <v>122</v>
      </c>
      <c r="H254" s="29">
        <v>113</v>
      </c>
      <c r="I254" s="29">
        <v>224</v>
      </c>
      <c r="J254" s="29">
        <v>293</v>
      </c>
      <c r="K254" s="29">
        <v>233</v>
      </c>
      <c r="L254" s="29">
        <v>223</v>
      </c>
      <c r="M254" s="29">
        <v>224</v>
      </c>
      <c r="N254" s="29">
        <v>299</v>
      </c>
      <c r="O254" s="29">
        <v>314</v>
      </c>
      <c r="P254" s="42" t="s">
        <v>18</v>
      </c>
      <c r="Q254" s="49">
        <f t="shared" si="228"/>
        <v>2045</v>
      </c>
      <c r="R254" s="15">
        <f t="shared" si="229"/>
        <v>2045</v>
      </c>
      <c r="S254" s="15">
        <f t="shared" si="230"/>
        <v>0</v>
      </c>
      <c r="T254" s="15">
        <f t="shared" si="231"/>
        <v>0</v>
      </c>
      <c r="U254" s="15">
        <f t="shared" si="232"/>
        <v>0</v>
      </c>
      <c r="V254" s="15">
        <f t="shared" si="233"/>
        <v>2045</v>
      </c>
      <c r="W254" s="4">
        <v>1</v>
      </c>
      <c r="X254" s="4">
        <v>15</v>
      </c>
      <c r="Y254" s="4">
        <v>17</v>
      </c>
      <c r="Z254" s="4">
        <v>3</v>
      </c>
      <c r="AA254" s="3" t="s">
        <v>17</v>
      </c>
    </row>
    <row r="255" spans="1:27" hidden="1" outlineLevel="4">
      <c r="A255" s="2">
        <v>46</v>
      </c>
      <c r="B255" s="3" t="s">
        <v>58</v>
      </c>
      <c r="C255" s="3" t="s">
        <v>4</v>
      </c>
      <c r="D255" s="3" t="s">
        <v>19</v>
      </c>
      <c r="E255" s="29"/>
      <c r="F255" s="29"/>
      <c r="G255" s="29">
        <v>170</v>
      </c>
      <c r="H255" s="29">
        <v>173</v>
      </c>
      <c r="I255" s="29">
        <v>292</v>
      </c>
      <c r="J255" s="29">
        <v>265</v>
      </c>
      <c r="K255" s="29">
        <v>281</v>
      </c>
      <c r="L255" s="29">
        <v>320</v>
      </c>
      <c r="M255" s="29">
        <v>400</v>
      </c>
      <c r="N255" s="29">
        <v>335</v>
      </c>
      <c r="O255" s="29">
        <v>297</v>
      </c>
      <c r="P255" s="42" t="s">
        <v>18</v>
      </c>
      <c r="Q255" s="49">
        <f t="shared" si="228"/>
        <v>2533</v>
      </c>
      <c r="R255" s="15">
        <f t="shared" si="229"/>
        <v>2533</v>
      </c>
      <c r="S255" s="15">
        <f t="shared" si="230"/>
        <v>0</v>
      </c>
      <c r="T255" s="15">
        <f t="shared" si="231"/>
        <v>0</v>
      </c>
      <c r="U255" s="15">
        <f t="shared" si="232"/>
        <v>0</v>
      </c>
      <c r="V255" s="15">
        <f t="shared" si="233"/>
        <v>2533</v>
      </c>
      <c r="W255" s="4">
        <v>1</v>
      </c>
      <c r="X255" s="4">
        <v>15</v>
      </c>
      <c r="Y255" s="4">
        <v>18</v>
      </c>
      <c r="Z255" s="4">
        <v>3</v>
      </c>
      <c r="AA255" s="3" t="s">
        <v>17</v>
      </c>
    </row>
    <row r="256" spans="1:27" hidden="1" outlineLevel="4">
      <c r="A256" s="2">
        <v>46</v>
      </c>
      <c r="B256" s="3" t="s">
        <v>58</v>
      </c>
      <c r="C256" s="3" t="s">
        <v>4</v>
      </c>
      <c r="D256" s="3" t="s">
        <v>20</v>
      </c>
      <c r="E256" s="29">
        <v>203</v>
      </c>
      <c r="F256" s="29">
        <v>523</v>
      </c>
      <c r="G256" s="29">
        <v>700</v>
      </c>
      <c r="H256" s="29">
        <v>520</v>
      </c>
      <c r="I256" s="29">
        <v>889</v>
      </c>
      <c r="J256" s="29">
        <v>1083</v>
      </c>
      <c r="K256" s="29">
        <v>1866</v>
      </c>
      <c r="L256" s="29">
        <v>856</v>
      </c>
      <c r="M256" s="29">
        <v>718</v>
      </c>
      <c r="N256" s="29">
        <v>1438</v>
      </c>
      <c r="O256" s="29">
        <v>987</v>
      </c>
      <c r="P256" s="42" t="s">
        <v>18</v>
      </c>
      <c r="Q256" s="49">
        <f t="shared" si="228"/>
        <v>9783</v>
      </c>
      <c r="R256" s="15">
        <f t="shared" si="229"/>
        <v>9783</v>
      </c>
      <c r="S256" s="15">
        <f t="shared" si="230"/>
        <v>0</v>
      </c>
      <c r="T256" s="15">
        <f t="shared" si="231"/>
        <v>0</v>
      </c>
      <c r="U256" s="15">
        <f t="shared" si="232"/>
        <v>0</v>
      </c>
      <c r="V256" s="15">
        <f t="shared" si="233"/>
        <v>9783</v>
      </c>
      <c r="W256" s="4">
        <v>1</v>
      </c>
      <c r="X256" s="4">
        <v>15</v>
      </c>
      <c r="Y256" s="4">
        <v>19</v>
      </c>
      <c r="Z256" s="4">
        <v>3</v>
      </c>
      <c r="AA256" s="3" t="s">
        <v>17</v>
      </c>
    </row>
    <row r="257" spans="1:27" hidden="1" outlineLevel="4">
      <c r="A257" s="2">
        <v>46</v>
      </c>
      <c r="B257" s="3" t="s">
        <v>58</v>
      </c>
      <c r="C257" s="3" t="s">
        <v>4</v>
      </c>
      <c r="D257" s="3" t="s">
        <v>21</v>
      </c>
      <c r="E257" s="29"/>
      <c r="F257" s="29"/>
      <c r="G257" s="29">
        <v>32</v>
      </c>
      <c r="H257" s="29">
        <v>50</v>
      </c>
      <c r="I257" s="29">
        <v>80</v>
      </c>
      <c r="J257" s="29">
        <v>93</v>
      </c>
      <c r="K257" s="29">
        <v>165</v>
      </c>
      <c r="L257" s="29">
        <v>125</v>
      </c>
      <c r="M257" s="29">
        <v>285</v>
      </c>
      <c r="N257" s="29">
        <v>176</v>
      </c>
      <c r="O257" s="29">
        <v>99</v>
      </c>
      <c r="P257" s="42" t="s">
        <v>18</v>
      </c>
      <c r="Q257" s="49">
        <f t="shared" si="228"/>
        <v>1105</v>
      </c>
      <c r="R257" s="15">
        <f t="shared" si="229"/>
        <v>1105</v>
      </c>
      <c r="S257" s="15">
        <f t="shared" si="230"/>
        <v>0</v>
      </c>
      <c r="T257" s="15">
        <f t="shared" si="231"/>
        <v>0</v>
      </c>
      <c r="U257" s="15">
        <f t="shared" si="232"/>
        <v>0</v>
      </c>
      <c r="V257" s="15">
        <f t="shared" si="233"/>
        <v>1105</v>
      </c>
      <c r="W257" s="4">
        <v>1</v>
      </c>
      <c r="X257" s="4">
        <v>15</v>
      </c>
      <c r="Y257" s="4">
        <v>20</v>
      </c>
      <c r="Z257" s="4">
        <v>3</v>
      </c>
      <c r="AA257" s="3" t="s">
        <v>17</v>
      </c>
    </row>
    <row r="258" spans="1:27" hidden="1" outlineLevel="4">
      <c r="A258" s="2">
        <v>46</v>
      </c>
      <c r="B258" s="3" t="s">
        <v>58</v>
      </c>
      <c r="C258" s="3" t="s">
        <v>4</v>
      </c>
      <c r="D258" s="3" t="s">
        <v>22</v>
      </c>
      <c r="E258" s="29"/>
      <c r="F258" s="29"/>
      <c r="G258" s="29">
        <v>57</v>
      </c>
      <c r="H258" s="29">
        <v>29</v>
      </c>
      <c r="I258" s="29">
        <v>34</v>
      </c>
      <c r="J258" s="29" t="s">
        <v>18</v>
      </c>
      <c r="K258" s="29" t="s">
        <v>18</v>
      </c>
      <c r="L258" s="29" t="s">
        <v>18</v>
      </c>
      <c r="M258" s="29" t="s">
        <v>18</v>
      </c>
      <c r="N258" s="29">
        <v>57</v>
      </c>
      <c r="O258" s="29">
        <v>109</v>
      </c>
      <c r="P258" s="42" t="s">
        <v>18</v>
      </c>
      <c r="Q258" s="49">
        <f t="shared" si="228"/>
        <v>286</v>
      </c>
      <c r="R258" s="15">
        <f t="shared" si="229"/>
        <v>286</v>
      </c>
      <c r="S258" s="15">
        <f t="shared" si="230"/>
        <v>0</v>
      </c>
      <c r="T258" s="15">
        <f t="shared" si="231"/>
        <v>0</v>
      </c>
      <c r="U258" s="15">
        <f t="shared" si="232"/>
        <v>0</v>
      </c>
      <c r="V258" s="15">
        <f t="shared" si="233"/>
        <v>286</v>
      </c>
      <c r="W258" s="4">
        <v>1</v>
      </c>
      <c r="X258" s="4">
        <v>15</v>
      </c>
      <c r="Y258" s="4">
        <v>21</v>
      </c>
      <c r="Z258" s="4">
        <v>3</v>
      </c>
      <c r="AA258" s="3" t="s">
        <v>17</v>
      </c>
    </row>
    <row r="259" spans="1:27" hidden="1" outlineLevel="4">
      <c r="A259" s="2">
        <v>46</v>
      </c>
      <c r="B259" s="3" t="s">
        <v>58</v>
      </c>
      <c r="C259" s="3" t="s">
        <v>4</v>
      </c>
      <c r="D259" s="3" t="s">
        <v>120</v>
      </c>
      <c r="E259" s="29">
        <v>273</v>
      </c>
      <c r="F259" s="29">
        <v>307</v>
      </c>
      <c r="G259" s="29">
        <v>187</v>
      </c>
      <c r="H259" s="29">
        <v>167</v>
      </c>
      <c r="I259" s="29">
        <v>185</v>
      </c>
      <c r="J259" s="29">
        <v>149</v>
      </c>
      <c r="K259" s="29">
        <v>155</v>
      </c>
      <c r="L259" s="29">
        <v>138</v>
      </c>
      <c r="M259" s="29">
        <v>178</v>
      </c>
      <c r="N259" s="29">
        <v>222</v>
      </c>
      <c r="O259" s="29">
        <v>199</v>
      </c>
      <c r="P259" s="42" t="s">
        <v>18</v>
      </c>
      <c r="Q259" s="49">
        <f t="shared" si="228"/>
        <v>2160</v>
      </c>
      <c r="R259" s="15">
        <f t="shared" si="229"/>
        <v>2160</v>
      </c>
      <c r="S259" s="15">
        <f t="shared" si="230"/>
        <v>0</v>
      </c>
      <c r="T259" s="15">
        <f t="shared" si="231"/>
        <v>0</v>
      </c>
      <c r="U259" s="15">
        <f t="shared" si="232"/>
        <v>2160</v>
      </c>
      <c r="V259" s="15">
        <f t="shared" si="233"/>
        <v>0</v>
      </c>
      <c r="W259" s="4">
        <v>3</v>
      </c>
      <c r="X259" s="4">
        <v>15</v>
      </c>
      <c r="Y259" s="4">
        <v>57</v>
      </c>
      <c r="Z259" s="4">
        <v>3</v>
      </c>
      <c r="AA259" s="3" t="s">
        <v>17</v>
      </c>
    </row>
    <row r="260" spans="1:27" hidden="1" outlineLevel="4">
      <c r="A260" s="2">
        <v>46</v>
      </c>
      <c r="B260" s="3" t="s">
        <v>58</v>
      </c>
      <c r="C260" s="3" t="s">
        <v>4</v>
      </c>
      <c r="D260" s="3" t="s">
        <v>108</v>
      </c>
      <c r="E260" s="29">
        <v>988</v>
      </c>
      <c r="F260" s="29">
        <v>940</v>
      </c>
      <c r="G260" s="29">
        <v>909</v>
      </c>
      <c r="H260" s="29">
        <v>743</v>
      </c>
      <c r="I260" s="29">
        <v>917</v>
      </c>
      <c r="J260" s="29">
        <v>759</v>
      </c>
      <c r="K260" s="29">
        <v>682</v>
      </c>
      <c r="L260" s="29">
        <v>580</v>
      </c>
      <c r="M260" s="29">
        <v>593</v>
      </c>
      <c r="N260" s="29">
        <v>767</v>
      </c>
      <c r="O260" s="29">
        <v>512</v>
      </c>
      <c r="P260" s="42" t="s">
        <v>18</v>
      </c>
      <c r="Q260" s="49">
        <f t="shared" si="228"/>
        <v>8390</v>
      </c>
      <c r="R260" s="15">
        <f t="shared" si="229"/>
        <v>8390</v>
      </c>
      <c r="S260" s="15">
        <f t="shared" si="230"/>
        <v>0</v>
      </c>
      <c r="T260" s="15">
        <f t="shared" si="231"/>
        <v>0</v>
      </c>
      <c r="U260" s="15">
        <f t="shared" si="232"/>
        <v>8390</v>
      </c>
      <c r="V260" s="15">
        <f t="shared" si="233"/>
        <v>0</v>
      </c>
      <c r="W260" s="4">
        <v>3</v>
      </c>
      <c r="X260" s="4">
        <v>15</v>
      </c>
      <c r="Y260" s="4">
        <v>58</v>
      </c>
      <c r="Z260" s="4">
        <v>3</v>
      </c>
      <c r="AA260" s="3" t="s">
        <v>17</v>
      </c>
    </row>
    <row r="261" spans="1:27" hidden="1" outlineLevel="4">
      <c r="A261" s="2">
        <v>46</v>
      </c>
      <c r="B261" s="3" t="s">
        <v>58</v>
      </c>
      <c r="C261" s="3" t="s">
        <v>4</v>
      </c>
      <c r="D261" s="3" t="s">
        <v>169</v>
      </c>
      <c r="E261" s="29"/>
      <c r="F261" s="29"/>
      <c r="G261" s="29"/>
      <c r="H261" s="29"/>
      <c r="I261" s="29">
        <v>1</v>
      </c>
      <c r="J261" s="29">
        <v>3</v>
      </c>
      <c r="K261" s="29">
        <v>13</v>
      </c>
      <c r="L261" s="29">
        <v>3</v>
      </c>
      <c r="M261" s="29">
        <v>6</v>
      </c>
      <c r="N261" s="29">
        <v>12</v>
      </c>
      <c r="O261" s="29">
        <v>3</v>
      </c>
      <c r="P261" s="42" t="s">
        <v>18</v>
      </c>
      <c r="Q261" s="49">
        <f t="shared" ref="Q261" si="253">SUM(E261:P261)</f>
        <v>41</v>
      </c>
      <c r="R261" s="15">
        <f t="shared" ref="R261" si="254">IF(C261="ATENCIÓN CIUDADANÍA",Q261,0)</f>
        <v>41</v>
      </c>
      <c r="S261" s="15">
        <f t="shared" ref="S261" si="255">IF(C261="OTROS TEMAS GENERALITAT",Q261,0)</f>
        <v>0</v>
      </c>
      <c r="T261" s="15">
        <f t="shared" ref="T261" si="256">IF(C261="TEMAS MUNICIPALES",Q261,0)</f>
        <v>0</v>
      </c>
      <c r="U261" s="15">
        <f t="shared" ref="U261" si="257">IF(W261=3,Q261,0)</f>
        <v>41</v>
      </c>
      <c r="V261" s="15">
        <f t="shared" ref="V261" si="258">IF(W261&lt;&gt;3,Q261,0)</f>
        <v>0</v>
      </c>
      <c r="W261" s="4">
        <v>3</v>
      </c>
      <c r="X261" s="4">
        <v>15</v>
      </c>
      <c r="Y261" s="4">
        <v>94</v>
      </c>
      <c r="Z261" s="4">
        <v>3</v>
      </c>
      <c r="AA261" s="3" t="s">
        <v>17</v>
      </c>
    </row>
    <row r="262" spans="1:27" hidden="1" outlineLevel="4">
      <c r="A262" s="2">
        <v>46</v>
      </c>
      <c r="B262" s="3" t="s">
        <v>58</v>
      </c>
      <c r="C262" s="3" t="s">
        <v>4</v>
      </c>
      <c r="D262" s="3" t="s">
        <v>121</v>
      </c>
      <c r="E262" s="29">
        <v>571</v>
      </c>
      <c r="F262" s="29">
        <v>559</v>
      </c>
      <c r="G262" s="29">
        <v>555</v>
      </c>
      <c r="H262" s="29">
        <v>375</v>
      </c>
      <c r="I262" s="29">
        <v>597</v>
      </c>
      <c r="J262" s="29">
        <v>486</v>
      </c>
      <c r="K262" s="29">
        <v>621</v>
      </c>
      <c r="L262" s="29">
        <v>632</v>
      </c>
      <c r="M262" s="29">
        <v>698</v>
      </c>
      <c r="N262" s="29">
        <v>667</v>
      </c>
      <c r="O262" s="29">
        <v>747</v>
      </c>
      <c r="P262" s="42" t="s">
        <v>18</v>
      </c>
      <c r="Q262" s="49">
        <f t="shared" si="228"/>
        <v>6508</v>
      </c>
      <c r="R262" s="15">
        <f t="shared" si="229"/>
        <v>6508</v>
      </c>
      <c r="S262" s="15">
        <f t="shared" si="230"/>
        <v>0</v>
      </c>
      <c r="T262" s="15">
        <f t="shared" si="231"/>
        <v>0</v>
      </c>
      <c r="U262" s="15">
        <f t="shared" si="232"/>
        <v>6508</v>
      </c>
      <c r="V262" s="15">
        <f t="shared" si="233"/>
        <v>0</v>
      </c>
      <c r="W262" s="4">
        <v>3</v>
      </c>
      <c r="X262" s="4">
        <v>15</v>
      </c>
      <c r="Y262" s="4">
        <v>98</v>
      </c>
      <c r="Z262" s="4">
        <v>3</v>
      </c>
      <c r="AA262" s="3" t="s">
        <v>17</v>
      </c>
    </row>
    <row r="263" spans="1:27" hidden="1" outlineLevel="4">
      <c r="A263" s="2">
        <v>46</v>
      </c>
      <c r="B263" s="3" t="s">
        <v>58</v>
      </c>
      <c r="C263" s="3" t="s">
        <v>4</v>
      </c>
      <c r="D263" s="3" t="s">
        <v>110</v>
      </c>
      <c r="E263" s="29">
        <v>73</v>
      </c>
      <c r="F263" s="29">
        <v>122</v>
      </c>
      <c r="G263" s="29">
        <v>131</v>
      </c>
      <c r="H263" s="29">
        <v>67</v>
      </c>
      <c r="I263" s="29">
        <v>63</v>
      </c>
      <c r="J263" s="29" t="s">
        <v>18</v>
      </c>
      <c r="K263" s="29" t="s">
        <v>18</v>
      </c>
      <c r="L263" s="29" t="s">
        <v>18</v>
      </c>
      <c r="M263" s="29" t="s">
        <v>18</v>
      </c>
      <c r="N263" s="29">
        <v>65</v>
      </c>
      <c r="O263" s="29">
        <v>117</v>
      </c>
      <c r="P263" s="42" t="s">
        <v>18</v>
      </c>
      <c r="Q263" s="49">
        <f t="shared" si="228"/>
        <v>638</v>
      </c>
      <c r="R263" s="15">
        <f t="shared" si="229"/>
        <v>638</v>
      </c>
      <c r="S263" s="15">
        <f t="shared" si="230"/>
        <v>0</v>
      </c>
      <c r="T263" s="15">
        <f t="shared" si="231"/>
        <v>0</v>
      </c>
      <c r="U263" s="15">
        <f t="shared" si="232"/>
        <v>638</v>
      </c>
      <c r="V263" s="15">
        <f t="shared" si="233"/>
        <v>0</v>
      </c>
      <c r="W263" s="4">
        <v>3</v>
      </c>
      <c r="X263" s="4">
        <v>15</v>
      </c>
      <c r="Y263" s="4">
        <v>207</v>
      </c>
      <c r="Z263" s="4">
        <v>3</v>
      </c>
      <c r="AA263" s="3" t="s">
        <v>17</v>
      </c>
    </row>
    <row r="264" spans="1:27" hidden="1" outlineLevel="4">
      <c r="A264" s="2">
        <v>46</v>
      </c>
      <c r="B264" s="3" t="s">
        <v>58</v>
      </c>
      <c r="C264" s="3" t="s">
        <v>4</v>
      </c>
      <c r="D264" s="3" t="s">
        <v>107</v>
      </c>
      <c r="E264" s="29">
        <v>128</v>
      </c>
      <c r="F264" s="29">
        <v>184</v>
      </c>
      <c r="G264" s="29">
        <v>316</v>
      </c>
      <c r="H264" s="29">
        <v>223</v>
      </c>
      <c r="I264" s="29">
        <v>317</v>
      </c>
      <c r="J264" s="29">
        <v>406</v>
      </c>
      <c r="K264" s="29">
        <v>480</v>
      </c>
      <c r="L264" s="29">
        <v>405</v>
      </c>
      <c r="M264" s="29">
        <v>396</v>
      </c>
      <c r="N264" s="29">
        <v>447</v>
      </c>
      <c r="O264" s="29">
        <v>367</v>
      </c>
      <c r="P264" s="42" t="s">
        <v>18</v>
      </c>
      <c r="Q264" s="49">
        <f t="shared" si="228"/>
        <v>3669</v>
      </c>
      <c r="R264" s="15">
        <f t="shared" si="229"/>
        <v>3669</v>
      </c>
      <c r="S264" s="15">
        <f t="shared" si="230"/>
        <v>0</v>
      </c>
      <c r="T264" s="15">
        <f t="shared" si="231"/>
        <v>0</v>
      </c>
      <c r="U264" s="15">
        <f t="shared" si="232"/>
        <v>0</v>
      </c>
      <c r="V264" s="15">
        <f t="shared" si="233"/>
        <v>3669</v>
      </c>
      <c r="W264" s="4">
        <v>8</v>
      </c>
      <c r="X264" s="4">
        <v>15</v>
      </c>
      <c r="Y264" s="4">
        <v>217</v>
      </c>
      <c r="Z264" s="4">
        <v>3</v>
      </c>
      <c r="AA264" s="3" t="s">
        <v>17</v>
      </c>
    </row>
    <row r="265" spans="1:27" hidden="1" outlineLevel="4">
      <c r="A265" s="2">
        <v>46</v>
      </c>
      <c r="B265" s="3" t="s">
        <v>58</v>
      </c>
      <c r="C265" s="3" t="s">
        <v>4</v>
      </c>
      <c r="D265" s="3" t="s">
        <v>111</v>
      </c>
      <c r="E265" s="29">
        <v>1</v>
      </c>
      <c r="F265" s="29">
        <v>2</v>
      </c>
      <c r="G265" s="29"/>
      <c r="H265" s="29">
        <v>1</v>
      </c>
      <c r="I265" s="29" t="s">
        <v>18</v>
      </c>
      <c r="J265" s="29">
        <v>7</v>
      </c>
      <c r="K265" s="29" t="s">
        <v>18</v>
      </c>
      <c r="L265" s="29">
        <v>1</v>
      </c>
      <c r="M265" s="29">
        <v>2</v>
      </c>
      <c r="N265" s="29" t="s">
        <v>18</v>
      </c>
      <c r="O265" s="29">
        <v>5</v>
      </c>
      <c r="P265" s="42" t="s">
        <v>18</v>
      </c>
      <c r="Q265" s="49">
        <f t="shared" si="228"/>
        <v>19</v>
      </c>
      <c r="R265" s="15">
        <f t="shared" si="229"/>
        <v>19</v>
      </c>
      <c r="S265" s="15">
        <f t="shared" si="230"/>
        <v>0</v>
      </c>
      <c r="T265" s="15">
        <f t="shared" si="231"/>
        <v>0</v>
      </c>
      <c r="U265" s="15">
        <f t="shared" si="232"/>
        <v>19</v>
      </c>
      <c r="V265" s="15">
        <f t="shared" si="233"/>
        <v>0</v>
      </c>
      <c r="W265" s="4">
        <v>3</v>
      </c>
      <c r="X265" s="4">
        <v>15</v>
      </c>
      <c r="Y265" s="4">
        <v>224</v>
      </c>
      <c r="Z265" s="4">
        <v>3</v>
      </c>
      <c r="AA265" s="3" t="s">
        <v>17</v>
      </c>
    </row>
    <row r="266" spans="1:27" hidden="1" outlineLevel="3">
      <c r="A266" s="2"/>
      <c r="B266" s="3"/>
      <c r="C266" s="181" t="s">
        <v>144</v>
      </c>
      <c r="D266" s="182"/>
      <c r="E266" s="30">
        <f t="shared" ref="E266:V266" si="259">SUBTOTAL(9,E254:E265)</f>
        <v>2237</v>
      </c>
      <c r="F266" s="30">
        <f t="shared" si="259"/>
        <v>2637</v>
      </c>
      <c r="G266" s="30">
        <f t="shared" si="259"/>
        <v>3179</v>
      </c>
      <c r="H266" s="30">
        <f t="shared" si="259"/>
        <v>2461</v>
      </c>
      <c r="I266" s="30">
        <f t="shared" si="259"/>
        <v>3599</v>
      </c>
      <c r="J266" s="30">
        <f t="shared" si="259"/>
        <v>3544</v>
      </c>
      <c r="K266" s="30">
        <f t="shared" si="259"/>
        <v>4496</v>
      </c>
      <c r="L266" s="30">
        <f t="shared" si="259"/>
        <v>3283</v>
      </c>
      <c r="M266" s="30">
        <f t="shared" si="259"/>
        <v>3500</v>
      </c>
      <c r="N266" s="30">
        <f t="shared" si="259"/>
        <v>4485</v>
      </c>
      <c r="O266" s="30">
        <f t="shared" si="259"/>
        <v>3756</v>
      </c>
      <c r="P266" s="43">
        <f t="shared" si="259"/>
        <v>0</v>
      </c>
      <c r="Q266" s="50">
        <f t="shared" si="259"/>
        <v>37177</v>
      </c>
      <c r="R266" s="15">
        <f t="shared" si="259"/>
        <v>37177</v>
      </c>
      <c r="S266" s="15">
        <f t="shared" si="259"/>
        <v>0</v>
      </c>
      <c r="T266" s="15">
        <f t="shared" si="259"/>
        <v>0</v>
      </c>
      <c r="U266" s="15">
        <f t="shared" si="259"/>
        <v>17756</v>
      </c>
      <c r="V266" s="15">
        <f t="shared" si="259"/>
        <v>19421</v>
      </c>
      <c r="W266" s="4"/>
      <c r="X266" s="4"/>
      <c r="Y266" s="4"/>
      <c r="Z266" s="4"/>
      <c r="AA266" s="3"/>
    </row>
    <row r="267" spans="1:27" hidden="1" outlineLevel="4">
      <c r="A267" s="2">
        <v>46</v>
      </c>
      <c r="B267" s="3" t="s">
        <v>58</v>
      </c>
      <c r="C267" s="3" t="s">
        <v>5</v>
      </c>
      <c r="D267" s="3" t="s">
        <v>59</v>
      </c>
      <c r="E267" s="29">
        <v>83</v>
      </c>
      <c r="F267" s="29">
        <v>78</v>
      </c>
      <c r="G267" s="29">
        <v>104</v>
      </c>
      <c r="H267" s="29">
        <v>81</v>
      </c>
      <c r="I267" s="29">
        <v>116</v>
      </c>
      <c r="J267" s="29">
        <v>136</v>
      </c>
      <c r="K267" s="29">
        <v>146</v>
      </c>
      <c r="L267" s="29">
        <v>102</v>
      </c>
      <c r="M267" s="29">
        <v>54</v>
      </c>
      <c r="N267" s="29">
        <v>174</v>
      </c>
      <c r="O267" s="29">
        <v>98</v>
      </c>
      <c r="P267" s="42" t="s">
        <v>18</v>
      </c>
      <c r="Q267" s="49">
        <f t="shared" si="228"/>
        <v>1172</v>
      </c>
      <c r="R267" s="15">
        <f t="shared" si="229"/>
        <v>0</v>
      </c>
      <c r="S267" s="15">
        <f t="shared" si="230"/>
        <v>1172</v>
      </c>
      <c r="T267" s="15">
        <f t="shared" si="231"/>
        <v>0</v>
      </c>
      <c r="U267" s="15">
        <f t="shared" si="232"/>
        <v>0</v>
      </c>
      <c r="V267" s="15">
        <f t="shared" si="233"/>
        <v>1172</v>
      </c>
      <c r="W267" s="4">
        <v>1</v>
      </c>
      <c r="X267" s="4">
        <v>15</v>
      </c>
      <c r="Y267" s="4">
        <v>56</v>
      </c>
      <c r="Z267" s="4">
        <v>6</v>
      </c>
      <c r="AA267" s="3" t="s">
        <v>43</v>
      </c>
    </row>
    <row r="268" spans="1:27" hidden="1" outlineLevel="4">
      <c r="A268" s="2">
        <v>46</v>
      </c>
      <c r="B268" s="3" t="s">
        <v>58</v>
      </c>
      <c r="C268" s="3" t="s">
        <v>5</v>
      </c>
      <c r="D268" s="3" t="s">
        <v>132</v>
      </c>
      <c r="E268" s="29">
        <v>150</v>
      </c>
      <c r="F268" s="29">
        <v>330</v>
      </c>
      <c r="G268" s="29">
        <v>412</v>
      </c>
      <c r="H268" s="29">
        <v>226</v>
      </c>
      <c r="I268" s="29">
        <v>553</v>
      </c>
      <c r="J268" s="29">
        <v>375</v>
      </c>
      <c r="K268" s="29">
        <v>522</v>
      </c>
      <c r="L268" s="29">
        <v>431</v>
      </c>
      <c r="M268" s="29">
        <v>531</v>
      </c>
      <c r="N268" s="29">
        <v>538</v>
      </c>
      <c r="O268" s="29">
        <v>480</v>
      </c>
      <c r="P268" s="42" t="s">
        <v>18</v>
      </c>
      <c r="Q268" s="49">
        <f t="shared" si="228"/>
        <v>4548</v>
      </c>
      <c r="R268" s="15">
        <f t="shared" si="229"/>
        <v>0</v>
      </c>
      <c r="S268" s="15">
        <f t="shared" si="230"/>
        <v>4548</v>
      </c>
      <c r="T268" s="15">
        <f t="shared" si="231"/>
        <v>0</v>
      </c>
      <c r="U268" s="15">
        <f t="shared" si="232"/>
        <v>4548</v>
      </c>
      <c r="V268" s="15">
        <f t="shared" si="233"/>
        <v>0</v>
      </c>
      <c r="W268" s="4">
        <v>3</v>
      </c>
      <c r="X268" s="4">
        <v>15</v>
      </c>
      <c r="Y268" s="4">
        <v>60</v>
      </c>
      <c r="Z268" s="4">
        <v>6</v>
      </c>
      <c r="AA268" s="3" t="s">
        <v>43</v>
      </c>
    </row>
    <row r="269" spans="1:27" hidden="1" outlineLevel="4">
      <c r="A269" s="2">
        <v>46</v>
      </c>
      <c r="B269" s="3" t="s">
        <v>58</v>
      </c>
      <c r="C269" s="3" t="s">
        <v>5</v>
      </c>
      <c r="D269" s="3" t="s">
        <v>133</v>
      </c>
      <c r="E269" s="29">
        <v>246</v>
      </c>
      <c r="F269" s="29">
        <v>303</v>
      </c>
      <c r="G269" s="29">
        <v>312</v>
      </c>
      <c r="H269" s="29">
        <v>242</v>
      </c>
      <c r="I269" s="29">
        <v>253</v>
      </c>
      <c r="J269" s="29">
        <v>193</v>
      </c>
      <c r="K269" s="29">
        <v>126</v>
      </c>
      <c r="L269" s="29">
        <v>127</v>
      </c>
      <c r="M269" s="29">
        <v>165</v>
      </c>
      <c r="N269" s="29">
        <v>191</v>
      </c>
      <c r="O269" s="29">
        <v>268</v>
      </c>
      <c r="P269" s="42" t="s">
        <v>18</v>
      </c>
      <c r="Q269" s="49">
        <f t="shared" si="228"/>
        <v>2426</v>
      </c>
      <c r="R269" s="15">
        <f t="shared" si="229"/>
        <v>0</v>
      </c>
      <c r="S269" s="15">
        <f t="shared" si="230"/>
        <v>2426</v>
      </c>
      <c r="T269" s="15">
        <f t="shared" si="231"/>
        <v>0</v>
      </c>
      <c r="U269" s="15">
        <f t="shared" si="232"/>
        <v>2426</v>
      </c>
      <c r="V269" s="15">
        <f t="shared" si="233"/>
        <v>0</v>
      </c>
      <c r="W269" s="4">
        <v>3</v>
      </c>
      <c r="X269" s="4">
        <v>15</v>
      </c>
      <c r="Y269" s="4">
        <v>61</v>
      </c>
      <c r="Z269" s="4">
        <v>13</v>
      </c>
      <c r="AA269" s="3" t="s">
        <v>60</v>
      </c>
    </row>
    <row r="270" spans="1:27" hidden="1" outlineLevel="4">
      <c r="A270" s="2">
        <v>46</v>
      </c>
      <c r="B270" s="3" t="s">
        <v>58</v>
      </c>
      <c r="C270" s="3" t="s">
        <v>5</v>
      </c>
      <c r="D270" s="3" t="s">
        <v>134</v>
      </c>
      <c r="E270" s="29">
        <v>130</v>
      </c>
      <c r="F270" s="29">
        <v>161</v>
      </c>
      <c r="G270" s="29">
        <v>139</v>
      </c>
      <c r="H270" s="29">
        <v>107</v>
      </c>
      <c r="I270" s="29">
        <v>169</v>
      </c>
      <c r="J270" s="29">
        <v>131</v>
      </c>
      <c r="K270" s="29">
        <v>114</v>
      </c>
      <c r="L270" s="29">
        <v>110</v>
      </c>
      <c r="M270" s="29">
        <v>130</v>
      </c>
      <c r="N270" s="29">
        <v>147</v>
      </c>
      <c r="O270" s="29">
        <v>130</v>
      </c>
      <c r="P270" s="42" t="s">
        <v>18</v>
      </c>
      <c r="Q270" s="49">
        <f t="shared" si="228"/>
        <v>1468</v>
      </c>
      <c r="R270" s="15">
        <f t="shared" si="229"/>
        <v>0</v>
      </c>
      <c r="S270" s="15">
        <f t="shared" si="230"/>
        <v>1468</v>
      </c>
      <c r="T270" s="15">
        <f t="shared" si="231"/>
        <v>0</v>
      </c>
      <c r="U270" s="15">
        <f t="shared" si="232"/>
        <v>1468</v>
      </c>
      <c r="V270" s="15">
        <f t="shared" si="233"/>
        <v>0</v>
      </c>
      <c r="W270" s="4">
        <v>3</v>
      </c>
      <c r="X270" s="4">
        <v>15</v>
      </c>
      <c r="Y270" s="4">
        <v>62</v>
      </c>
      <c r="Z270" s="4">
        <v>9</v>
      </c>
      <c r="AA270" s="3" t="s">
        <v>61</v>
      </c>
    </row>
    <row r="271" spans="1:27" hidden="1" outlineLevel="4">
      <c r="A271" s="2">
        <v>46</v>
      </c>
      <c r="B271" s="3" t="s">
        <v>58</v>
      </c>
      <c r="C271" s="3" t="s">
        <v>5</v>
      </c>
      <c r="D271" s="3" t="s">
        <v>122</v>
      </c>
      <c r="E271" s="29">
        <v>152</v>
      </c>
      <c r="F271" s="29">
        <v>169</v>
      </c>
      <c r="G271" s="29">
        <v>113</v>
      </c>
      <c r="H271" s="29">
        <v>93</v>
      </c>
      <c r="I271" s="29">
        <v>102</v>
      </c>
      <c r="J271" s="29">
        <v>74</v>
      </c>
      <c r="K271" s="29">
        <v>101</v>
      </c>
      <c r="L271" s="29">
        <v>89</v>
      </c>
      <c r="M271" s="29">
        <v>111</v>
      </c>
      <c r="N271" s="29">
        <v>95</v>
      </c>
      <c r="O271" s="29">
        <v>91</v>
      </c>
      <c r="P271" s="42" t="s">
        <v>18</v>
      </c>
      <c r="Q271" s="49">
        <f t="shared" si="228"/>
        <v>1190</v>
      </c>
      <c r="R271" s="15">
        <f t="shared" si="229"/>
        <v>0</v>
      </c>
      <c r="S271" s="15">
        <f t="shared" si="230"/>
        <v>1190</v>
      </c>
      <c r="T271" s="15">
        <f t="shared" si="231"/>
        <v>0</v>
      </c>
      <c r="U271" s="15">
        <f t="shared" si="232"/>
        <v>1190</v>
      </c>
      <c r="V271" s="15">
        <f t="shared" si="233"/>
        <v>0</v>
      </c>
      <c r="W271" s="4">
        <v>3</v>
      </c>
      <c r="X271" s="4">
        <v>15</v>
      </c>
      <c r="Y271" s="4">
        <v>63</v>
      </c>
      <c r="Z271" s="4">
        <v>8</v>
      </c>
      <c r="AA271" s="3" t="s">
        <v>42</v>
      </c>
    </row>
    <row r="272" spans="1:27" hidden="1" outlineLevel="4">
      <c r="A272" s="2">
        <v>46</v>
      </c>
      <c r="B272" s="3" t="s">
        <v>58</v>
      </c>
      <c r="C272" s="3" t="s">
        <v>5</v>
      </c>
      <c r="D272" s="3" t="s">
        <v>135</v>
      </c>
      <c r="E272" s="29">
        <v>65</v>
      </c>
      <c r="F272" s="29">
        <v>71</v>
      </c>
      <c r="G272" s="29">
        <v>73</v>
      </c>
      <c r="H272" s="29">
        <v>70</v>
      </c>
      <c r="I272" s="29">
        <v>115</v>
      </c>
      <c r="J272" s="29">
        <v>91</v>
      </c>
      <c r="K272" s="29">
        <v>115</v>
      </c>
      <c r="L272" s="29">
        <v>80</v>
      </c>
      <c r="M272" s="29">
        <v>87</v>
      </c>
      <c r="N272" s="29">
        <v>135</v>
      </c>
      <c r="O272" s="29">
        <v>66</v>
      </c>
      <c r="P272" s="42" t="s">
        <v>18</v>
      </c>
      <c r="Q272" s="49">
        <f t="shared" si="228"/>
        <v>968</v>
      </c>
      <c r="R272" s="15">
        <f t="shared" si="229"/>
        <v>0</v>
      </c>
      <c r="S272" s="15">
        <f t="shared" si="230"/>
        <v>968</v>
      </c>
      <c r="T272" s="15">
        <f t="shared" si="231"/>
        <v>0</v>
      </c>
      <c r="U272" s="15">
        <f t="shared" si="232"/>
        <v>968</v>
      </c>
      <c r="V272" s="15">
        <f t="shared" si="233"/>
        <v>0</v>
      </c>
      <c r="W272" s="4">
        <v>3</v>
      </c>
      <c r="X272" s="4">
        <v>15</v>
      </c>
      <c r="Y272" s="4">
        <v>64</v>
      </c>
      <c r="Z272" s="4">
        <v>10</v>
      </c>
      <c r="AA272" s="3" t="s">
        <v>62</v>
      </c>
    </row>
    <row r="273" spans="1:27" hidden="1" outlineLevel="4">
      <c r="A273" s="2">
        <v>46</v>
      </c>
      <c r="B273" s="3" t="s">
        <v>58</v>
      </c>
      <c r="C273" s="3" t="s">
        <v>5</v>
      </c>
      <c r="D273" s="3" t="s">
        <v>136</v>
      </c>
      <c r="E273" s="29"/>
      <c r="F273" s="29">
        <v>5</v>
      </c>
      <c r="G273" s="29">
        <v>5</v>
      </c>
      <c r="H273" s="29">
        <v>5</v>
      </c>
      <c r="I273" s="29">
        <v>9</v>
      </c>
      <c r="J273" s="29">
        <v>6</v>
      </c>
      <c r="K273" s="29">
        <v>11</v>
      </c>
      <c r="L273" s="29">
        <v>6</v>
      </c>
      <c r="M273" s="29">
        <v>11</v>
      </c>
      <c r="N273" s="29">
        <v>13</v>
      </c>
      <c r="O273" s="29">
        <v>3</v>
      </c>
      <c r="P273" s="42" t="s">
        <v>18</v>
      </c>
      <c r="Q273" s="49">
        <f t="shared" si="228"/>
        <v>74</v>
      </c>
      <c r="R273" s="15">
        <f t="shared" si="229"/>
        <v>0</v>
      </c>
      <c r="S273" s="15">
        <f t="shared" si="230"/>
        <v>74</v>
      </c>
      <c r="T273" s="15">
        <f t="shared" si="231"/>
        <v>0</v>
      </c>
      <c r="U273" s="15">
        <f t="shared" si="232"/>
        <v>74</v>
      </c>
      <c r="V273" s="15">
        <f t="shared" si="233"/>
        <v>0</v>
      </c>
      <c r="W273" s="4">
        <v>3</v>
      </c>
      <c r="X273" s="4">
        <v>15</v>
      </c>
      <c r="Y273" s="4">
        <v>65</v>
      </c>
      <c r="Z273" s="4">
        <v>10</v>
      </c>
      <c r="AA273" s="3" t="s">
        <v>62</v>
      </c>
    </row>
    <row r="274" spans="1:27" hidden="1" outlineLevel="4">
      <c r="A274" s="2">
        <v>46</v>
      </c>
      <c r="B274" s="3" t="s">
        <v>58</v>
      </c>
      <c r="C274" s="3" t="s">
        <v>5</v>
      </c>
      <c r="D274" s="3" t="s">
        <v>137</v>
      </c>
      <c r="E274" s="29">
        <v>55</v>
      </c>
      <c r="F274" s="29">
        <v>89</v>
      </c>
      <c r="G274" s="29">
        <v>62</v>
      </c>
      <c r="H274" s="29">
        <v>97</v>
      </c>
      <c r="I274" s="29">
        <v>134</v>
      </c>
      <c r="J274" s="29">
        <v>126</v>
      </c>
      <c r="K274" s="29">
        <v>130</v>
      </c>
      <c r="L274" s="29">
        <v>77</v>
      </c>
      <c r="M274" s="29">
        <v>110</v>
      </c>
      <c r="N274" s="29">
        <v>111</v>
      </c>
      <c r="O274" s="29">
        <v>57</v>
      </c>
      <c r="P274" s="42" t="s">
        <v>18</v>
      </c>
      <c r="Q274" s="49">
        <f t="shared" si="228"/>
        <v>1048</v>
      </c>
      <c r="R274" s="15">
        <f t="shared" si="229"/>
        <v>0</v>
      </c>
      <c r="S274" s="15">
        <f t="shared" si="230"/>
        <v>1048</v>
      </c>
      <c r="T274" s="15">
        <f t="shared" si="231"/>
        <v>0</v>
      </c>
      <c r="U274" s="15">
        <f t="shared" si="232"/>
        <v>1048</v>
      </c>
      <c r="V274" s="15">
        <f t="shared" si="233"/>
        <v>0</v>
      </c>
      <c r="W274" s="4">
        <v>3</v>
      </c>
      <c r="X274" s="4">
        <v>15</v>
      </c>
      <c r="Y274" s="4">
        <v>66</v>
      </c>
      <c r="Z274" s="4">
        <v>12</v>
      </c>
      <c r="AA274" s="3" t="s">
        <v>29</v>
      </c>
    </row>
    <row r="275" spans="1:27" hidden="1" outlineLevel="4">
      <c r="A275" s="2">
        <v>46</v>
      </c>
      <c r="B275" s="3" t="s">
        <v>58</v>
      </c>
      <c r="C275" s="3" t="s">
        <v>5</v>
      </c>
      <c r="D275" s="3" t="s">
        <v>138</v>
      </c>
      <c r="E275" s="29">
        <v>431</v>
      </c>
      <c r="F275" s="29"/>
      <c r="G275" s="29"/>
      <c r="H275" s="29" t="s">
        <v>18</v>
      </c>
      <c r="I275" s="29" t="s">
        <v>18</v>
      </c>
      <c r="J275" s="29">
        <v>612</v>
      </c>
      <c r="K275" s="29">
        <v>1045</v>
      </c>
      <c r="L275" s="29">
        <v>49</v>
      </c>
      <c r="M275" s="29" t="s">
        <v>18</v>
      </c>
      <c r="N275" s="29" t="s">
        <v>18</v>
      </c>
      <c r="O275" s="29">
        <v>122</v>
      </c>
      <c r="P275" s="42" t="s">
        <v>18</v>
      </c>
      <c r="Q275" s="49">
        <f t="shared" si="228"/>
        <v>2259</v>
      </c>
      <c r="R275" s="15">
        <f t="shared" si="229"/>
        <v>0</v>
      </c>
      <c r="S275" s="15">
        <f t="shared" si="230"/>
        <v>2259</v>
      </c>
      <c r="T275" s="15">
        <f t="shared" si="231"/>
        <v>0</v>
      </c>
      <c r="U275" s="15">
        <f t="shared" si="232"/>
        <v>2259</v>
      </c>
      <c r="V275" s="15">
        <f t="shared" si="233"/>
        <v>0</v>
      </c>
      <c r="W275" s="4">
        <v>3</v>
      </c>
      <c r="X275" s="4">
        <v>15</v>
      </c>
      <c r="Y275" s="4">
        <v>69</v>
      </c>
      <c r="Z275" s="4">
        <v>6</v>
      </c>
      <c r="AA275" s="3" t="s">
        <v>43</v>
      </c>
    </row>
    <row r="276" spans="1:27" hidden="1" outlineLevel="4">
      <c r="A276" s="2">
        <v>46</v>
      </c>
      <c r="B276" s="3" t="s">
        <v>58</v>
      </c>
      <c r="C276" s="3" t="s">
        <v>5</v>
      </c>
      <c r="D276" s="3" t="s">
        <v>139</v>
      </c>
      <c r="E276" s="29"/>
      <c r="F276" s="29">
        <v>28</v>
      </c>
      <c r="G276" s="29">
        <v>34</v>
      </c>
      <c r="H276" s="29">
        <v>17</v>
      </c>
      <c r="I276" s="29">
        <v>14</v>
      </c>
      <c r="J276" s="29">
        <v>18</v>
      </c>
      <c r="K276" s="29">
        <v>22</v>
      </c>
      <c r="L276" s="29">
        <v>15</v>
      </c>
      <c r="M276" s="29">
        <v>20</v>
      </c>
      <c r="N276" s="29">
        <v>16</v>
      </c>
      <c r="O276" s="29">
        <v>22</v>
      </c>
      <c r="P276" s="42" t="s">
        <v>18</v>
      </c>
      <c r="Q276" s="49">
        <f t="shared" si="228"/>
        <v>206</v>
      </c>
      <c r="R276" s="15">
        <f t="shared" si="229"/>
        <v>0</v>
      </c>
      <c r="S276" s="15">
        <f t="shared" si="230"/>
        <v>206</v>
      </c>
      <c r="T276" s="15">
        <f t="shared" si="231"/>
        <v>0</v>
      </c>
      <c r="U276" s="15">
        <f t="shared" si="232"/>
        <v>206</v>
      </c>
      <c r="V276" s="15">
        <f t="shared" si="233"/>
        <v>0</v>
      </c>
      <c r="W276" s="4">
        <v>3</v>
      </c>
      <c r="X276" s="4">
        <v>15</v>
      </c>
      <c r="Y276" s="4">
        <v>138</v>
      </c>
      <c r="Z276" s="4">
        <v>12</v>
      </c>
      <c r="AA276" s="3" t="s">
        <v>29</v>
      </c>
    </row>
    <row r="277" spans="1:27" hidden="1" outlineLevel="4">
      <c r="A277" s="2">
        <v>46</v>
      </c>
      <c r="B277" s="3" t="s">
        <v>58</v>
      </c>
      <c r="C277" s="3" t="s">
        <v>5</v>
      </c>
      <c r="D277" s="3" t="s">
        <v>140</v>
      </c>
      <c r="E277" s="29"/>
      <c r="F277" s="29">
        <v>122</v>
      </c>
      <c r="G277" s="29">
        <v>155</v>
      </c>
      <c r="H277" s="29">
        <v>150</v>
      </c>
      <c r="I277" s="29">
        <v>18</v>
      </c>
      <c r="J277" s="29">
        <v>8</v>
      </c>
      <c r="K277" s="29">
        <v>4</v>
      </c>
      <c r="L277" s="29">
        <v>1</v>
      </c>
      <c r="M277" s="29">
        <v>3</v>
      </c>
      <c r="N277" s="29">
        <v>4</v>
      </c>
      <c r="O277" s="29">
        <v>16</v>
      </c>
      <c r="P277" s="42" t="s">
        <v>18</v>
      </c>
      <c r="Q277" s="49">
        <f t="shared" si="228"/>
        <v>481</v>
      </c>
      <c r="R277" s="15">
        <f t="shared" si="229"/>
        <v>0</v>
      </c>
      <c r="S277" s="15">
        <f t="shared" si="230"/>
        <v>481</v>
      </c>
      <c r="T277" s="15">
        <f t="shared" si="231"/>
        <v>0</v>
      </c>
      <c r="U277" s="15">
        <f t="shared" si="232"/>
        <v>481</v>
      </c>
      <c r="V277" s="15">
        <f t="shared" si="233"/>
        <v>0</v>
      </c>
      <c r="W277" s="4">
        <v>3</v>
      </c>
      <c r="X277" s="4">
        <v>15</v>
      </c>
      <c r="Y277" s="4">
        <v>139</v>
      </c>
      <c r="Z277" s="4">
        <v>12</v>
      </c>
      <c r="AA277" s="3" t="s">
        <v>29</v>
      </c>
    </row>
    <row r="278" spans="1:27" hidden="1" outlineLevel="3">
      <c r="A278" s="2"/>
      <c r="B278" s="3"/>
      <c r="C278" s="107" t="s">
        <v>145</v>
      </c>
      <c r="D278" s="108"/>
      <c r="E278" s="31">
        <f t="shared" ref="E278:V278" si="260">SUBTOTAL(9,E267:E277)</f>
        <v>1312</v>
      </c>
      <c r="F278" s="31">
        <f t="shared" si="260"/>
        <v>1356</v>
      </c>
      <c r="G278" s="31">
        <f t="shared" si="260"/>
        <v>1409</v>
      </c>
      <c r="H278" s="31">
        <f t="shared" si="260"/>
        <v>1088</v>
      </c>
      <c r="I278" s="31">
        <f t="shared" si="260"/>
        <v>1483</v>
      </c>
      <c r="J278" s="31">
        <f t="shared" si="260"/>
        <v>1770</v>
      </c>
      <c r="K278" s="31">
        <f t="shared" si="260"/>
        <v>2336</v>
      </c>
      <c r="L278" s="31">
        <f t="shared" si="260"/>
        <v>1087</v>
      </c>
      <c r="M278" s="31">
        <f t="shared" si="260"/>
        <v>1222</v>
      </c>
      <c r="N278" s="31">
        <f t="shared" si="260"/>
        <v>1424</v>
      </c>
      <c r="O278" s="31">
        <f t="shared" si="260"/>
        <v>1353</v>
      </c>
      <c r="P278" s="44">
        <f t="shared" si="260"/>
        <v>0</v>
      </c>
      <c r="Q278" s="51">
        <f t="shared" si="260"/>
        <v>15840</v>
      </c>
      <c r="R278" s="15">
        <f t="shared" si="260"/>
        <v>0</v>
      </c>
      <c r="S278" s="15">
        <f t="shared" si="260"/>
        <v>15840</v>
      </c>
      <c r="T278" s="15">
        <f t="shared" si="260"/>
        <v>0</v>
      </c>
      <c r="U278" s="15">
        <f t="shared" si="260"/>
        <v>14668</v>
      </c>
      <c r="V278" s="15">
        <f t="shared" si="260"/>
        <v>1172</v>
      </c>
      <c r="W278" s="4"/>
      <c r="X278" s="4"/>
      <c r="Y278" s="4"/>
      <c r="Z278" s="4"/>
      <c r="AA278" s="3"/>
    </row>
    <row r="279" spans="1:27" ht="15.6" outlineLevel="2" collapsed="1">
      <c r="A279" s="2"/>
      <c r="B279" s="195" t="s">
        <v>100</v>
      </c>
      <c r="C279" s="195"/>
      <c r="D279" s="195"/>
      <c r="E279" s="24">
        <f t="shared" ref="E279:V279" si="261">SUBTOTAL(9,E254:E277)</f>
        <v>3549</v>
      </c>
      <c r="F279" s="24">
        <f t="shared" si="261"/>
        <v>3993</v>
      </c>
      <c r="G279" s="24">
        <f t="shared" si="261"/>
        <v>4588</v>
      </c>
      <c r="H279" s="24">
        <f t="shared" si="261"/>
        <v>3549</v>
      </c>
      <c r="I279" s="24">
        <f t="shared" si="261"/>
        <v>5082</v>
      </c>
      <c r="J279" s="24">
        <f t="shared" si="261"/>
        <v>5314</v>
      </c>
      <c r="K279" s="24">
        <f t="shared" si="261"/>
        <v>6832</v>
      </c>
      <c r="L279" s="24">
        <f t="shared" si="261"/>
        <v>4370</v>
      </c>
      <c r="M279" s="24">
        <f t="shared" si="261"/>
        <v>4722</v>
      </c>
      <c r="N279" s="24">
        <f t="shared" si="261"/>
        <v>5909</v>
      </c>
      <c r="O279" s="24">
        <f t="shared" si="261"/>
        <v>5109</v>
      </c>
      <c r="P279" s="45">
        <f t="shared" si="261"/>
        <v>0</v>
      </c>
      <c r="Q279" s="52">
        <f t="shared" si="261"/>
        <v>53017</v>
      </c>
      <c r="R279" s="15">
        <f t="shared" si="261"/>
        <v>37177</v>
      </c>
      <c r="S279" s="15">
        <f t="shared" si="261"/>
        <v>15840</v>
      </c>
      <c r="T279" s="15">
        <f t="shared" si="261"/>
        <v>0</v>
      </c>
      <c r="U279" s="15">
        <f t="shared" si="261"/>
        <v>32424</v>
      </c>
      <c r="V279" s="15">
        <f t="shared" si="261"/>
        <v>20593</v>
      </c>
      <c r="W279" s="4"/>
      <c r="X279" s="4"/>
      <c r="Y279" s="4"/>
      <c r="Z279" s="4"/>
      <c r="AA279" s="3"/>
    </row>
    <row r="280" spans="1:27" hidden="1" outlineLevel="4">
      <c r="A280" s="2">
        <v>46</v>
      </c>
      <c r="B280" s="3" t="s">
        <v>63</v>
      </c>
      <c r="C280" s="3" t="s">
        <v>4</v>
      </c>
      <c r="D280" s="3" t="s">
        <v>16</v>
      </c>
      <c r="E280" s="29"/>
      <c r="F280" s="29"/>
      <c r="G280" s="29">
        <v>195</v>
      </c>
      <c r="H280" s="29">
        <v>103</v>
      </c>
      <c r="I280" s="29">
        <v>216</v>
      </c>
      <c r="J280" s="29">
        <v>281</v>
      </c>
      <c r="K280" s="29">
        <v>231</v>
      </c>
      <c r="L280" s="29">
        <v>220</v>
      </c>
      <c r="M280" s="29">
        <v>322</v>
      </c>
      <c r="N280" s="29">
        <v>286</v>
      </c>
      <c r="O280" s="29">
        <v>215</v>
      </c>
      <c r="P280" s="42" t="s">
        <v>18</v>
      </c>
      <c r="Q280" s="49">
        <f t="shared" si="228"/>
        <v>2069</v>
      </c>
      <c r="R280" s="15">
        <f t="shared" si="229"/>
        <v>2069</v>
      </c>
      <c r="S280" s="15">
        <f t="shared" si="230"/>
        <v>0</v>
      </c>
      <c r="T280" s="15">
        <f t="shared" si="231"/>
        <v>0</v>
      </c>
      <c r="U280" s="15">
        <f t="shared" si="232"/>
        <v>0</v>
      </c>
      <c r="V280" s="15">
        <f t="shared" si="233"/>
        <v>2069</v>
      </c>
      <c r="W280" s="4">
        <v>1</v>
      </c>
      <c r="X280" s="4">
        <v>19</v>
      </c>
      <c r="Y280" s="4">
        <v>17</v>
      </c>
      <c r="Z280" s="4">
        <v>3</v>
      </c>
      <c r="AA280" s="3" t="s">
        <v>17</v>
      </c>
    </row>
    <row r="281" spans="1:27" hidden="1" outlineLevel="4">
      <c r="A281" s="2">
        <v>46</v>
      </c>
      <c r="B281" s="3" t="s">
        <v>63</v>
      </c>
      <c r="C281" s="3" t="s">
        <v>4</v>
      </c>
      <c r="D281" s="3" t="s">
        <v>19</v>
      </c>
      <c r="E281" s="29"/>
      <c r="F281" s="29"/>
      <c r="G281" s="29">
        <v>263</v>
      </c>
      <c r="H281" s="29">
        <v>337</v>
      </c>
      <c r="I281" s="29">
        <v>395</v>
      </c>
      <c r="J281" s="29">
        <v>420</v>
      </c>
      <c r="K281" s="29">
        <v>419</v>
      </c>
      <c r="L281" s="29">
        <v>419</v>
      </c>
      <c r="M281" s="29">
        <v>671</v>
      </c>
      <c r="N281" s="29">
        <v>471</v>
      </c>
      <c r="O281" s="29">
        <v>417</v>
      </c>
      <c r="P281" s="42" t="s">
        <v>18</v>
      </c>
      <c r="Q281" s="49">
        <f t="shared" si="228"/>
        <v>3812</v>
      </c>
      <c r="R281" s="15">
        <f t="shared" si="229"/>
        <v>3812</v>
      </c>
      <c r="S281" s="15">
        <f t="shared" si="230"/>
        <v>0</v>
      </c>
      <c r="T281" s="15">
        <f t="shared" si="231"/>
        <v>0</v>
      </c>
      <c r="U281" s="15">
        <f t="shared" si="232"/>
        <v>0</v>
      </c>
      <c r="V281" s="15">
        <f t="shared" si="233"/>
        <v>3812</v>
      </c>
      <c r="W281" s="4">
        <v>1</v>
      </c>
      <c r="X281" s="4">
        <v>19</v>
      </c>
      <c r="Y281" s="4">
        <v>18</v>
      </c>
      <c r="Z281" s="4">
        <v>3</v>
      </c>
      <c r="AA281" s="3" t="s">
        <v>17</v>
      </c>
    </row>
    <row r="282" spans="1:27" hidden="1" outlineLevel="4">
      <c r="A282" s="2">
        <v>46</v>
      </c>
      <c r="B282" s="3" t="s">
        <v>63</v>
      </c>
      <c r="C282" s="3" t="s">
        <v>4</v>
      </c>
      <c r="D282" s="3" t="s">
        <v>20</v>
      </c>
      <c r="E282" s="29"/>
      <c r="F282" s="29"/>
      <c r="G282" s="29">
        <v>955</v>
      </c>
      <c r="H282" s="29">
        <v>816</v>
      </c>
      <c r="I282" s="29">
        <v>986</v>
      </c>
      <c r="J282" s="29">
        <v>897</v>
      </c>
      <c r="K282" s="29">
        <v>854</v>
      </c>
      <c r="L282" s="29">
        <v>601</v>
      </c>
      <c r="M282" s="29">
        <v>763</v>
      </c>
      <c r="N282" s="29">
        <v>1021</v>
      </c>
      <c r="O282" s="29">
        <v>961</v>
      </c>
      <c r="P282" s="42" t="s">
        <v>18</v>
      </c>
      <c r="Q282" s="49">
        <f t="shared" si="228"/>
        <v>7854</v>
      </c>
      <c r="R282" s="15">
        <f t="shared" si="229"/>
        <v>7854</v>
      </c>
      <c r="S282" s="15">
        <f t="shared" si="230"/>
        <v>0</v>
      </c>
      <c r="T282" s="15">
        <f t="shared" si="231"/>
        <v>0</v>
      </c>
      <c r="U282" s="15">
        <f t="shared" si="232"/>
        <v>0</v>
      </c>
      <c r="V282" s="15">
        <f t="shared" si="233"/>
        <v>7854</v>
      </c>
      <c r="W282" s="4">
        <v>1</v>
      </c>
      <c r="X282" s="4">
        <v>19</v>
      </c>
      <c r="Y282" s="4">
        <v>19</v>
      </c>
      <c r="Z282" s="4">
        <v>3</v>
      </c>
      <c r="AA282" s="3" t="s">
        <v>17</v>
      </c>
    </row>
    <row r="283" spans="1:27" hidden="1" outlineLevel="4">
      <c r="A283" s="2">
        <v>46</v>
      </c>
      <c r="B283" s="3" t="s">
        <v>63</v>
      </c>
      <c r="C283" s="3" t="s">
        <v>4</v>
      </c>
      <c r="D283" s="3" t="s">
        <v>21</v>
      </c>
      <c r="E283" s="29"/>
      <c r="F283" s="29"/>
      <c r="G283" s="29">
        <v>44</v>
      </c>
      <c r="H283" s="29">
        <v>36</v>
      </c>
      <c r="I283" s="29">
        <v>70</v>
      </c>
      <c r="J283" s="29">
        <v>116</v>
      </c>
      <c r="K283" s="29">
        <v>127</v>
      </c>
      <c r="L283" s="29">
        <v>170</v>
      </c>
      <c r="M283" s="29">
        <v>212</v>
      </c>
      <c r="N283" s="29">
        <v>162</v>
      </c>
      <c r="O283" s="29">
        <v>107</v>
      </c>
      <c r="P283" s="42" t="s">
        <v>18</v>
      </c>
      <c r="Q283" s="49">
        <f t="shared" si="228"/>
        <v>1044</v>
      </c>
      <c r="R283" s="15">
        <f t="shared" si="229"/>
        <v>1044</v>
      </c>
      <c r="S283" s="15">
        <f t="shared" si="230"/>
        <v>0</v>
      </c>
      <c r="T283" s="15">
        <f t="shared" si="231"/>
        <v>0</v>
      </c>
      <c r="U283" s="15">
        <f t="shared" si="232"/>
        <v>0</v>
      </c>
      <c r="V283" s="15">
        <f t="shared" si="233"/>
        <v>1044</v>
      </c>
      <c r="W283" s="4">
        <v>1</v>
      </c>
      <c r="X283" s="4">
        <v>19</v>
      </c>
      <c r="Y283" s="4">
        <v>20</v>
      </c>
      <c r="Z283" s="4">
        <v>3</v>
      </c>
      <c r="AA283" s="3" t="s">
        <v>17</v>
      </c>
    </row>
    <row r="284" spans="1:27" hidden="1" outlineLevel="4">
      <c r="A284" s="2">
        <v>46</v>
      </c>
      <c r="B284" s="3" t="s">
        <v>63</v>
      </c>
      <c r="C284" s="3" t="s">
        <v>4</v>
      </c>
      <c r="D284" s="3" t="s">
        <v>22</v>
      </c>
      <c r="E284" s="29"/>
      <c r="F284" s="29"/>
      <c r="G284" s="29">
        <v>22</v>
      </c>
      <c r="H284" s="29">
        <v>20</v>
      </c>
      <c r="I284" s="29">
        <v>14</v>
      </c>
      <c r="J284" s="29" t="s">
        <v>18</v>
      </c>
      <c r="K284" s="29" t="s">
        <v>18</v>
      </c>
      <c r="L284" s="29" t="s">
        <v>18</v>
      </c>
      <c r="M284" s="29" t="s">
        <v>18</v>
      </c>
      <c r="N284" s="29">
        <v>31</v>
      </c>
      <c r="O284" s="29">
        <v>31</v>
      </c>
      <c r="P284" s="42" t="s">
        <v>18</v>
      </c>
      <c r="Q284" s="49">
        <f t="shared" si="228"/>
        <v>118</v>
      </c>
      <c r="R284" s="15">
        <f t="shared" si="229"/>
        <v>118</v>
      </c>
      <c r="S284" s="15">
        <f t="shared" si="230"/>
        <v>0</v>
      </c>
      <c r="T284" s="15">
        <f t="shared" si="231"/>
        <v>0</v>
      </c>
      <c r="U284" s="15">
        <f t="shared" si="232"/>
        <v>0</v>
      </c>
      <c r="V284" s="15">
        <f t="shared" si="233"/>
        <v>118</v>
      </c>
      <c r="W284" s="4">
        <v>1</v>
      </c>
      <c r="X284" s="4">
        <v>19</v>
      </c>
      <c r="Y284" s="4">
        <v>21</v>
      </c>
      <c r="Z284" s="4">
        <v>3</v>
      </c>
      <c r="AA284" s="3" t="s">
        <v>17</v>
      </c>
    </row>
    <row r="285" spans="1:27" hidden="1" outlineLevel="4">
      <c r="A285" s="2">
        <v>46</v>
      </c>
      <c r="B285" s="3" t="s">
        <v>63</v>
      </c>
      <c r="C285" s="3" t="s">
        <v>4</v>
      </c>
      <c r="D285" s="3" t="s">
        <v>64</v>
      </c>
      <c r="E285" s="29"/>
      <c r="F285" s="29"/>
      <c r="G285" s="29">
        <v>49</v>
      </c>
      <c r="H285" s="29">
        <v>45</v>
      </c>
      <c r="I285" s="29">
        <v>106</v>
      </c>
      <c r="J285" s="29">
        <v>91</v>
      </c>
      <c r="K285" s="29">
        <v>131</v>
      </c>
      <c r="L285" s="29">
        <v>56</v>
      </c>
      <c r="M285" s="29">
        <v>96</v>
      </c>
      <c r="N285" s="29">
        <v>39</v>
      </c>
      <c r="O285" s="29">
        <v>108</v>
      </c>
      <c r="P285" s="42" t="s">
        <v>18</v>
      </c>
      <c r="Q285" s="49">
        <f t="shared" si="228"/>
        <v>721</v>
      </c>
      <c r="R285" s="15">
        <f t="shared" si="229"/>
        <v>721</v>
      </c>
      <c r="S285" s="15">
        <f t="shared" si="230"/>
        <v>0</v>
      </c>
      <c r="T285" s="15">
        <f t="shared" si="231"/>
        <v>0</v>
      </c>
      <c r="U285" s="15">
        <f t="shared" si="232"/>
        <v>0</v>
      </c>
      <c r="V285" s="15">
        <f t="shared" si="233"/>
        <v>721</v>
      </c>
      <c r="W285" s="4">
        <v>1</v>
      </c>
      <c r="X285" s="4">
        <v>19</v>
      </c>
      <c r="Y285" s="4">
        <v>91</v>
      </c>
      <c r="Z285" s="4">
        <v>3</v>
      </c>
      <c r="AA285" s="3" t="s">
        <v>17</v>
      </c>
    </row>
    <row r="286" spans="1:27" hidden="1" outlineLevel="4">
      <c r="A286" s="2">
        <v>46</v>
      </c>
      <c r="B286" s="3" t="s">
        <v>63</v>
      </c>
      <c r="C286" s="3" t="s">
        <v>4</v>
      </c>
      <c r="D286" s="3" t="s">
        <v>178</v>
      </c>
      <c r="E286" s="29"/>
      <c r="F286" s="29"/>
      <c r="G286" s="29"/>
      <c r="H286" s="29"/>
      <c r="I286" s="29"/>
      <c r="J286" s="29">
        <v>8</v>
      </c>
      <c r="K286" s="29" t="s">
        <v>18</v>
      </c>
      <c r="L286" s="29">
        <v>2</v>
      </c>
      <c r="M286" s="29">
        <v>6</v>
      </c>
      <c r="N286" s="29">
        <v>5</v>
      </c>
      <c r="O286" s="29">
        <v>3</v>
      </c>
      <c r="P286" s="42"/>
      <c r="Q286" s="49">
        <f t="shared" si="228"/>
        <v>24</v>
      </c>
      <c r="R286" s="15">
        <f t="shared" ref="R286" si="262">IF(C286="ATENCIÓN CIUDADANÍA",Q286,0)</f>
        <v>24</v>
      </c>
      <c r="S286" s="15">
        <f t="shared" ref="S286" si="263">IF(C286="OTROS TEMAS GENERALITAT",Q286,0)</f>
        <v>0</v>
      </c>
      <c r="T286" s="15">
        <f t="shared" ref="T286" si="264">IF(C286="TEMAS MUNICIPALES",Q286,0)</f>
        <v>0</v>
      </c>
      <c r="U286" s="15">
        <f t="shared" ref="U286" si="265">IF(W286=3,Q286,0)</f>
        <v>24</v>
      </c>
      <c r="V286" s="15">
        <f t="shared" ref="V286" si="266">IF(W286&lt;&gt;3,Q286,0)</f>
        <v>0</v>
      </c>
      <c r="W286" s="4">
        <v>3</v>
      </c>
      <c r="X286" s="4">
        <v>19</v>
      </c>
      <c r="Y286" s="4">
        <v>94</v>
      </c>
      <c r="Z286" s="4">
        <v>3</v>
      </c>
      <c r="AA286" s="3" t="s">
        <v>17</v>
      </c>
    </row>
    <row r="287" spans="1:27" hidden="1" outlineLevel="4">
      <c r="A287" s="2">
        <v>46</v>
      </c>
      <c r="B287" s="3" t="s">
        <v>63</v>
      </c>
      <c r="C287" s="3" t="s">
        <v>4</v>
      </c>
      <c r="D287" s="3" t="s">
        <v>109</v>
      </c>
      <c r="E287" s="29">
        <v>609</v>
      </c>
      <c r="F287" s="29">
        <v>426</v>
      </c>
      <c r="G287" s="29">
        <v>379</v>
      </c>
      <c r="H287" s="29">
        <v>266</v>
      </c>
      <c r="I287" s="29">
        <v>383</v>
      </c>
      <c r="J287" s="29">
        <v>333</v>
      </c>
      <c r="K287" s="29">
        <v>345</v>
      </c>
      <c r="L287" s="29">
        <v>289</v>
      </c>
      <c r="M287" s="29">
        <v>586</v>
      </c>
      <c r="N287" s="29">
        <v>327</v>
      </c>
      <c r="O287" s="29">
        <v>165</v>
      </c>
      <c r="P287" s="42" t="s">
        <v>18</v>
      </c>
      <c r="Q287" s="49">
        <f t="shared" si="228"/>
        <v>4108</v>
      </c>
      <c r="R287" s="15">
        <f t="shared" si="229"/>
        <v>4108</v>
      </c>
      <c r="S287" s="15">
        <f t="shared" si="230"/>
        <v>0</v>
      </c>
      <c r="T287" s="15">
        <f t="shared" si="231"/>
        <v>0</v>
      </c>
      <c r="U287" s="15">
        <f t="shared" si="232"/>
        <v>4108</v>
      </c>
      <c r="V287" s="15">
        <f t="shared" si="233"/>
        <v>0</v>
      </c>
      <c r="W287" s="4">
        <v>3</v>
      </c>
      <c r="X287" s="4">
        <v>19</v>
      </c>
      <c r="Y287" s="4">
        <v>162</v>
      </c>
      <c r="Z287" s="4">
        <v>3</v>
      </c>
      <c r="AA287" s="3" t="s">
        <v>17</v>
      </c>
    </row>
    <row r="288" spans="1:27" hidden="1" outlineLevel="4">
      <c r="A288" s="2">
        <v>46</v>
      </c>
      <c r="B288" s="3" t="s">
        <v>63</v>
      </c>
      <c r="C288" s="3" t="s">
        <v>4</v>
      </c>
      <c r="D288" s="3" t="s">
        <v>141</v>
      </c>
      <c r="E288" s="29">
        <v>78</v>
      </c>
      <c r="F288" s="29">
        <v>62</v>
      </c>
      <c r="G288" s="29">
        <v>34</v>
      </c>
      <c r="H288" s="29">
        <v>21</v>
      </c>
      <c r="I288" s="29">
        <v>24</v>
      </c>
      <c r="J288" s="29">
        <v>17</v>
      </c>
      <c r="K288" s="29">
        <v>23</v>
      </c>
      <c r="L288" s="29">
        <v>26</v>
      </c>
      <c r="M288" s="29">
        <v>16</v>
      </c>
      <c r="N288" s="29">
        <v>21</v>
      </c>
      <c r="O288" s="29">
        <v>36</v>
      </c>
      <c r="P288" s="42" t="s">
        <v>18</v>
      </c>
      <c r="Q288" s="49">
        <f t="shared" si="228"/>
        <v>358</v>
      </c>
      <c r="R288" s="15">
        <f t="shared" si="229"/>
        <v>358</v>
      </c>
      <c r="S288" s="15">
        <f t="shared" si="230"/>
        <v>0</v>
      </c>
      <c r="T288" s="15">
        <f t="shared" si="231"/>
        <v>0</v>
      </c>
      <c r="U288" s="15">
        <f t="shared" si="232"/>
        <v>358</v>
      </c>
      <c r="V288" s="15">
        <f t="shared" si="233"/>
        <v>0</v>
      </c>
      <c r="W288" s="4">
        <v>3</v>
      </c>
      <c r="X288" s="4">
        <v>19</v>
      </c>
      <c r="Y288" s="4">
        <v>164</v>
      </c>
      <c r="Z288" s="4">
        <v>3</v>
      </c>
      <c r="AA288" s="3" t="s">
        <v>17</v>
      </c>
    </row>
    <row r="289" spans="1:27" hidden="1" outlineLevel="4">
      <c r="A289" s="2">
        <v>46</v>
      </c>
      <c r="B289" s="3" t="s">
        <v>63</v>
      </c>
      <c r="C289" s="3" t="s">
        <v>4</v>
      </c>
      <c r="D289" s="3" t="s">
        <v>142</v>
      </c>
      <c r="E289" s="29">
        <v>673</v>
      </c>
      <c r="F289" s="29">
        <v>309</v>
      </c>
      <c r="G289" s="29">
        <v>349</v>
      </c>
      <c r="H289" s="29">
        <v>280</v>
      </c>
      <c r="I289" s="29">
        <v>331</v>
      </c>
      <c r="J289" s="29">
        <v>368</v>
      </c>
      <c r="K289" s="29">
        <v>397</v>
      </c>
      <c r="L289" s="29">
        <v>250</v>
      </c>
      <c r="M289" s="29">
        <v>244</v>
      </c>
      <c r="N289" s="29">
        <v>229</v>
      </c>
      <c r="O289" s="29">
        <v>178</v>
      </c>
      <c r="P289" s="42" t="s">
        <v>18</v>
      </c>
      <c r="Q289" s="49">
        <f t="shared" si="228"/>
        <v>3608</v>
      </c>
      <c r="R289" s="15">
        <f t="shared" si="229"/>
        <v>3608</v>
      </c>
      <c r="S289" s="15">
        <f t="shared" si="230"/>
        <v>0</v>
      </c>
      <c r="T289" s="15">
        <f t="shared" si="231"/>
        <v>0</v>
      </c>
      <c r="U289" s="15">
        <f t="shared" si="232"/>
        <v>3608</v>
      </c>
      <c r="V289" s="15">
        <f t="shared" si="233"/>
        <v>0</v>
      </c>
      <c r="W289" s="4">
        <v>3</v>
      </c>
      <c r="X289" s="4">
        <v>19</v>
      </c>
      <c r="Y289" s="4">
        <v>165</v>
      </c>
      <c r="Z289" s="4">
        <v>3</v>
      </c>
      <c r="AA289" s="3" t="s">
        <v>17</v>
      </c>
    </row>
    <row r="290" spans="1:27" hidden="1" outlineLevel="4">
      <c r="A290" s="2">
        <v>46</v>
      </c>
      <c r="B290" s="3" t="s">
        <v>63</v>
      </c>
      <c r="C290" s="3" t="s">
        <v>4</v>
      </c>
      <c r="D290" s="3" t="s">
        <v>110</v>
      </c>
      <c r="E290" s="29">
        <v>16</v>
      </c>
      <c r="F290" s="29">
        <v>15</v>
      </c>
      <c r="G290" s="29">
        <v>12</v>
      </c>
      <c r="H290" s="29">
        <v>9</v>
      </c>
      <c r="I290" s="29">
        <v>5</v>
      </c>
      <c r="J290" s="29" t="s">
        <v>18</v>
      </c>
      <c r="K290" s="29" t="s">
        <v>18</v>
      </c>
      <c r="L290" s="29" t="s">
        <v>18</v>
      </c>
      <c r="M290" s="29" t="s">
        <v>18</v>
      </c>
      <c r="N290" s="29">
        <v>17</v>
      </c>
      <c r="O290" s="29">
        <v>22</v>
      </c>
      <c r="P290" s="42" t="s">
        <v>18</v>
      </c>
      <c r="Q290" s="49">
        <f t="shared" si="228"/>
        <v>96</v>
      </c>
      <c r="R290" s="15">
        <f t="shared" si="229"/>
        <v>96</v>
      </c>
      <c r="S290" s="15">
        <f t="shared" si="230"/>
        <v>0</v>
      </c>
      <c r="T290" s="15">
        <f t="shared" si="231"/>
        <v>0</v>
      </c>
      <c r="U290" s="15">
        <f t="shared" si="232"/>
        <v>96</v>
      </c>
      <c r="V290" s="15">
        <f t="shared" si="233"/>
        <v>0</v>
      </c>
      <c r="W290" s="4">
        <v>3</v>
      </c>
      <c r="X290" s="4">
        <v>19</v>
      </c>
      <c r="Y290" s="4">
        <v>207</v>
      </c>
      <c r="Z290" s="4">
        <v>3</v>
      </c>
      <c r="AA290" s="3" t="s">
        <v>17</v>
      </c>
    </row>
    <row r="291" spans="1:27" hidden="1" outlineLevel="4">
      <c r="A291" s="2">
        <v>46</v>
      </c>
      <c r="B291" s="3" t="s">
        <v>63</v>
      </c>
      <c r="C291" s="3" t="s">
        <v>4</v>
      </c>
      <c r="D291" s="3" t="s">
        <v>107</v>
      </c>
      <c r="E291" s="29">
        <v>110</v>
      </c>
      <c r="F291" s="29">
        <v>471</v>
      </c>
      <c r="G291" s="29">
        <v>286</v>
      </c>
      <c r="H291" s="29">
        <v>92</v>
      </c>
      <c r="I291" s="29">
        <v>129</v>
      </c>
      <c r="J291" s="29">
        <v>100</v>
      </c>
      <c r="K291" s="29">
        <v>63</v>
      </c>
      <c r="L291" s="29">
        <v>33</v>
      </c>
      <c r="M291" s="29">
        <v>53</v>
      </c>
      <c r="N291" s="29">
        <v>40</v>
      </c>
      <c r="O291" s="29">
        <v>21</v>
      </c>
      <c r="P291" s="42" t="s">
        <v>18</v>
      </c>
      <c r="Q291" s="49">
        <f t="shared" si="228"/>
        <v>1398</v>
      </c>
      <c r="R291" s="15">
        <f t="shared" si="229"/>
        <v>1398</v>
      </c>
      <c r="S291" s="15">
        <f t="shared" si="230"/>
        <v>0</v>
      </c>
      <c r="T291" s="15">
        <f t="shared" si="231"/>
        <v>0</v>
      </c>
      <c r="U291" s="15">
        <f t="shared" si="232"/>
        <v>0</v>
      </c>
      <c r="V291" s="15">
        <f t="shared" si="233"/>
        <v>1398</v>
      </c>
      <c r="W291" s="4">
        <v>8</v>
      </c>
      <c r="X291" s="4">
        <v>19</v>
      </c>
      <c r="Y291" s="4">
        <v>217</v>
      </c>
      <c r="Z291" s="4">
        <v>3</v>
      </c>
      <c r="AA291" s="3" t="s">
        <v>17</v>
      </c>
    </row>
    <row r="292" spans="1:27" hidden="1" outlineLevel="4">
      <c r="A292" s="2">
        <v>46</v>
      </c>
      <c r="B292" s="3" t="s">
        <v>63</v>
      </c>
      <c r="C292" s="3" t="s">
        <v>4</v>
      </c>
      <c r="D292" s="3" t="s">
        <v>111</v>
      </c>
      <c r="E292" s="29">
        <v>4</v>
      </c>
      <c r="F292" s="29"/>
      <c r="G292" s="29"/>
      <c r="H292" s="29" t="s">
        <v>18</v>
      </c>
      <c r="I292" s="29" t="s">
        <v>18</v>
      </c>
      <c r="J292" s="29">
        <v>3</v>
      </c>
      <c r="K292" s="29" t="s">
        <v>18</v>
      </c>
      <c r="L292" s="29" t="s">
        <v>18</v>
      </c>
      <c r="M292" s="29" t="s">
        <v>18</v>
      </c>
      <c r="N292" s="29" t="s">
        <v>18</v>
      </c>
      <c r="O292" s="29">
        <v>1</v>
      </c>
      <c r="P292" s="42" t="s">
        <v>18</v>
      </c>
      <c r="Q292" s="49">
        <f t="shared" si="228"/>
        <v>8</v>
      </c>
      <c r="R292" s="15">
        <f t="shared" si="229"/>
        <v>8</v>
      </c>
      <c r="S292" s="15">
        <f t="shared" si="230"/>
        <v>0</v>
      </c>
      <c r="T292" s="15">
        <f t="shared" si="231"/>
        <v>0</v>
      </c>
      <c r="U292" s="15">
        <f t="shared" si="232"/>
        <v>8</v>
      </c>
      <c r="V292" s="15">
        <f t="shared" si="233"/>
        <v>0</v>
      </c>
      <c r="W292" s="4">
        <v>3</v>
      </c>
      <c r="X292" s="4">
        <v>19</v>
      </c>
      <c r="Y292" s="4">
        <v>224</v>
      </c>
      <c r="Z292" s="4">
        <v>3</v>
      </c>
      <c r="AA292" s="3" t="s">
        <v>17</v>
      </c>
    </row>
    <row r="293" spans="1:27" hidden="1" outlineLevel="3">
      <c r="A293" s="2"/>
      <c r="B293" s="3"/>
      <c r="C293" s="181" t="s">
        <v>144</v>
      </c>
      <c r="D293" s="182"/>
      <c r="E293" s="30">
        <f t="shared" ref="E293:V293" si="267">SUBTOTAL(9,E280:E292)</f>
        <v>1490</v>
      </c>
      <c r="F293" s="30">
        <f t="shared" si="267"/>
        <v>1283</v>
      </c>
      <c r="G293" s="30">
        <f t="shared" si="267"/>
        <v>2588</v>
      </c>
      <c r="H293" s="30">
        <f t="shared" si="267"/>
        <v>2025</v>
      </c>
      <c r="I293" s="30">
        <f t="shared" si="267"/>
        <v>2659</v>
      </c>
      <c r="J293" s="30">
        <f t="shared" si="267"/>
        <v>2634</v>
      </c>
      <c r="K293" s="30">
        <f t="shared" si="267"/>
        <v>2590</v>
      </c>
      <c r="L293" s="30">
        <f t="shared" si="267"/>
        <v>2066</v>
      </c>
      <c r="M293" s="30">
        <f t="shared" si="267"/>
        <v>2969</v>
      </c>
      <c r="N293" s="30">
        <f t="shared" si="267"/>
        <v>2649</v>
      </c>
      <c r="O293" s="30">
        <f t="shared" si="267"/>
        <v>2265</v>
      </c>
      <c r="P293" s="43">
        <f t="shared" si="267"/>
        <v>0</v>
      </c>
      <c r="Q293" s="50">
        <f t="shared" si="267"/>
        <v>25218</v>
      </c>
      <c r="R293" s="15">
        <f t="shared" si="267"/>
        <v>25218</v>
      </c>
      <c r="S293" s="15">
        <f t="shared" si="267"/>
        <v>0</v>
      </c>
      <c r="T293" s="15">
        <f t="shared" si="267"/>
        <v>0</v>
      </c>
      <c r="U293" s="15">
        <f t="shared" si="267"/>
        <v>8202</v>
      </c>
      <c r="V293" s="15">
        <f t="shared" si="267"/>
        <v>17016</v>
      </c>
      <c r="W293" s="4"/>
      <c r="X293" s="4"/>
      <c r="Y293" s="4"/>
      <c r="Z293" s="4"/>
      <c r="AA293" s="3"/>
    </row>
    <row r="294" spans="1:27" hidden="1" outlineLevel="4">
      <c r="A294" s="2">
        <v>46</v>
      </c>
      <c r="B294" s="3" t="s">
        <v>63</v>
      </c>
      <c r="C294" s="3" t="s">
        <v>5</v>
      </c>
      <c r="D294" s="3" t="s">
        <v>143</v>
      </c>
      <c r="E294" s="29">
        <v>122</v>
      </c>
      <c r="F294" s="29">
        <v>90</v>
      </c>
      <c r="G294" s="29">
        <v>75</v>
      </c>
      <c r="H294" s="29">
        <v>65</v>
      </c>
      <c r="I294" s="29">
        <v>85</v>
      </c>
      <c r="J294" s="29">
        <v>99</v>
      </c>
      <c r="K294" s="29">
        <v>88</v>
      </c>
      <c r="L294" s="29">
        <v>55</v>
      </c>
      <c r="M294" s="29">
        <v>73</v>
      </c>
      <c r="N294" s="29">
        <v>83</v>
      </c>
      <c r="O294" s="29">
        <v>88</v>
      </c>
      <c r="P294" s="42" t="s">
        <v>18</v>
      </c>
      <c r="Q294" s="49">
        <f t="shared" si="228"/>
        <v>923</v>
      </c>
      <c r="R294" s="15">
        <f t="shared" si="229"/>
        <v>0</v>
      </c>
      <c r="S294" s="15">
        <f t="shared" si="230"/>
        <v>923</v>
      </c>
      <c r="T294" s="15">
        <f t="shared" si="231"/>
        <v>0</v>
      </c>
      <c r="U294" s="15">
        <f t="shared" si="232"/>
        <v>923</v>
      </c>
      <c r="V294" s="15">
        <f t="shared" si="233"/>
        <v>0</v>
      </c>
      <c r="W294" s="4">
        <v>3</v>
      </c>
      <c r="X294" s="4">
        <v>19</v>
      </c>
      <c r="Y294" s="4">
        <v>166</v>
      </c>
      <c r="Z294" s="4">
        <v>7</v>
      </c>
      <c r="AA294" s="3" t="s">
        <v>65</v>
      </c>
    </row>
    <row r="295" spans="1:27" hidden="1" outlineLevel="3">
      <c r="A295" s="2"/>
      <c r="B295" s="3"/>
      <c r="C295" s="107" t="s">
        <v>145</v>
      </c>
      <c r="D295" s="108"/>
      <c r="E295" s="31">
        <f t="shared" ref="E295:V295" si="268">SUBTOTAL(9,E294:E294)</f>
        <v>122</v>
      </c>
      <c r="F295" s="31">
        <f t="shared" si="268"/>
        <v>90</v>
      </c>
      <c r="G295" s="31">
        <f t="shared" si="268"/>
        <v>75</v>
      </c>
      <c r="H295" s="31">
        <f t="shared" si="268"/>
        <v>65</v>
      </c>
      <c r="I295" s="31">
        <f t="shared" si="268"/>
        <v>85</v>
      </c>
      <c r="J295" s="31">
        <f t="shared" si="268"/>
        <v>99</v>
      </c>
      <c r="K295" s="31">
        <f t="shared" si="268"/>
        <v>88</v>
      </c>
      <c r="L295" s="31">
        <f t="shared" si="268"/>
        <v>55</v>
      </c>
      <c r="M295" s="31">
        <f t="shared" si="268"/>
        <v>73</v>
      </c>
      <c r="N295" s="31">
        <f t="shared" si="268"/>
        <v>83</v>
      </c>
      <c r="O295" s="31">
        <f t="shared" si="268"/>
        <v>88</v>
      </c>
      <c r="P295" s="44">
        <f t="shared" si="268"/>
        <v>0</v>
      </c>
      <c r="Q295" s="51">
        <f t="shared" si="268"/>
        <v>923</v>
      </c>
      <c r="R295" s="15">
        <f t="shared" si="268"/>
        <v>0</v>
      </c>
      <c r="S295" s="15">
        <f t="shared" si="268"/>
        <v>923</v>
      </c>
      <c r="T295" s="15">
        <f t="shared" si="268"/>
        <v>0</v>
      </c>
      <c r="U295" s="15">
        <f t="shared" si="268"/>
        <v>923</v>
      </c>
      <c r="V295" s="15">
        <f t="shared" si="268"/>
        <v>0</v>
      </c>
      <c r="W295" s="4"/>
      <c r="X295" s="4"/>
      <c r="Y295" s="4"/>
      <c r="Z295" s="4"/>
      <c r="AA295" s="3"/>
    </row>
    <row r="296" spans="1:27" ht="15.6" outlineLevel="2" collapsed="1">
      <c r="A296" s="2"/>
      <c r="B296" s="195" t="s">
        <v>101</v>
      </c>
      <c r="C296" s="195"/>
      <c r="D296" s="195"/>
      <c r="E296" s="24">
        <f t="shared" ref="E296:V296" si="269">SUBTOTAL(9,E280:E294)</f>
        <v>1612</v>
      </c>
      <c r="F296" s="24">
        <f t="shared" si="269"/>
        <v>1373</v>
      </c>
      <c r="G296" s="24">
        <f t="shared" si="269"/>
        <v>2663</v>
      </c>
      <c r="H296" s="24">
        <f t="shared" si="269"/>
        <v>2090</v>
      </c>
      <c r="I296" s="24">
        <f t="shared" si="269"/>
        <v>2744</v>
      </c>
      <c r="J296" s="24">
        <f t="shared" si="269"/>
        <v>2733</v>
      </c>
      <c r="K296" s="24">
        <f t="shared" si="269"/>
        <v>2678</v>
      </c>
      <c r="L296" s="24">
        <f t="shared" si="269"/>
        <v>2121</v>
      </c>
      <c r="M296" s="24">
        <f t="shared" si="269"/>
        <v>3042</v>
      </c>
      <c r="N296" s="24">
        <f t="shared" si="269"/>
        <v>2732</v>
      </c>
      <c r="O296" s="24">
        <f t="shared" si="269"/>
        <v>2353</v>
      </c>
      <c r="P296" s="45">
        <f t="shared" si="269"/>
        <v>0</v>
      </c>
      <c r="Q296" s="52">
        <f t="shared" si="269"/>
        <v>26141</v>
      </c>
      <c r="R296" s="15">
        <f t="shared" si="269"/>
        <v>25218</v>
      </c>
      <c r="S296" s="15">
        <f t="shared" si="269"/>
        <v>923</v>
      </c>
      <c r="T296" s="15">
        <f t="shared" si="269"/>
        <v>0</v>
      </c>
      <c r="U296" s="15">
        <f t="shared" si="269"/>
        <v>9125</v>
      </c>
      <c r="V296" s="15">
        <f t="shared" si="269"/>
        <v>17016</v>
      </c>
      <c r="W296" s="4"/>
      <c r="X296" s="4"/>
      <c r="Y296" s="4"/>
      <c r="Z296" s="4"/>
      <c r="AA296" s="3"/>
    </row>
    <row r="297" spans="1:27" hidden="1" outlineLevel="4">
      <c r="A297" s="2">
        <v>46</v>
      </c>
      <c r="B297" s="3" t="s">
        <v>66</v>
      </c>
      <c r="C297" s="3" t="s">
        <v>4</v>
      </c>
      <c r="D297" s="3" t="s">
        <v>16</v>
      </c>
      <c r="E297" s="29"/>
      <c r="F297" s="29">
        <v>213</v>
      </c>
      <c r="G297" s="29">
        <v>407</v>
      </c>
      <c r="H297" s="29">
        <v>274</v>
      </c>
      <c r="I297" s="29">
        <v>386</v>
      </c>
      <c r="J297" s="29">
        <v>352</v>
      </c>
      <c r="K297" s="29">
        <v>361</v>
      </c>
      <c r="L297" s="29">
        <v>232</v>
      </c>
      <c r="M297" s="29">
        <v>356</v>
      </c>
      <c r="N297" s="29">
        <v>366</v>
      </c>
      <c r="O297" s="29">
        <v>408</v>
      </c>
      <c r="P297" s="42" t="s">
        <v>18</v>
      </c>
      <c r="Q297" s="49">
        <f t="shared" si="228"/>
        <v>3355</v>
      </c>
      <c r="R297" s="15">
        <f t="shared" si="229"/>
        <v>3355</v>
      </c>
      <c r="S297" s="15">
        <f t="shared" si="230"/>
        <v>0</v>
      </c>
      <c r="T297" s="15">
        <f t="shared" si="231"/>
        <v>0</v>
      </c>
      <c r="U297" s="15">
        <f t="shared" si="232"/>
        <v>0</v>
      </c>
      <c r="V297" s="15">
        <f t="shared" si="233"/>
        <v>3355</v>
      </c>
      <c r="W297" s="4">
        <v>1</v>
      </c>
      <c r="X297" s="4">
        <v>32</v>
      </c>
      <c r="Y297" s="4">
        <v>17</v>
      </c>
      <c r="Z297" s="4">
        <v>3</v>
      </c>
      <c r="AA297" s="3" t="s">
        <v>17</v>
      </c>
    </row>
    <row r="298" spans="1:27" hidden="1" outlineLevel="4">
      <c r="A298" s="2">
        <v>46</v>
      </c>
      <c r="B298" s="3" t="s">
        <v>66</v>
      </c>
      <c r="C298" s="3" t="s">
        <v>4</v>
      </c>
      <c r="D298" s="3" t="s">
        <v>19</v>
      </c>
      <c r="E298" s="29"/>
      <c r="F298" s="29">
        <v>39</v>
      </c>
      <c r="G298" s="29">
        <v>99</v>
      </c>
      <c r="H298" s="29">
        <v>95</v>
      </c>
      <c r="I298" s="29">
        <v>125</v>
      </c>
      <c r="J298" s="29">
        <v>129</v>
      </c>
      <c r="K298" s="29">
        <v>79</v>
      </c>
      <c r="L298" s="29">
        <v>115</v>
      </c>
      <c r="M298" s="29">
        <v>176</v>
      </c>
      <c r="N298" s="29">
        <v>122</v>
      </c>
      <c r="O298" s="29">
        <v>131</v>
      </c>
      <c r="P298" s="42" t="s">
        <v>18</v>
      </c>
      <c r="Q298" s="49">
        <f t="shared" si="228"/>
        <v>1110</v>
      </c>
      <c r="R298" s="15">
        <f t="shared" si="229"/>
        <v>1110</v>
      </c>
      <c r="S298" s="15">
        <f t="shared" si="230"/>
        <v>0</v>
      </c>
      <c r="T298" s="15">
        <f t="shared" si="231"/>
        <v>0</v>
      </c>
      <c r="U298" s="15">
        <f t="shared" si="232"/>
        <v>0</v>
      </c>
      <c r="V298" s="15">
        <f t="shared" si="233"/>
        <v>1110</v>
      </c>
      <c r="W298" s="4">
        <v>1</v>
      </c>
      <c r="X298" s="4">
        <v>32</v>
      </c>
      <c r="Y298" s="4">
        <v>18</v>
      </c>
      <c r="Z298" s="4">
        <v>3</v>
      </c>
      <c r="AA298" s="3" t="s">
        <v>17</v>
      </c>
    </row>
    <row r="299" spans="1:27" hidden="1" outlineLevel="4">
      <c r="A299" s="2">
        <v>46</v>
      </c>
      <c r="B299" s="3" t="s">
        <v>66</v>
      </c>
      <c r="C299" s="3" t="s">
        <v>4</v>
      </c>
      <c r="D299" s="3" t="s">
        <v>21</v>
      </c>
      <c r="E299" s="29"/>
      <c r="F299" s="29">
        <v>12</v>
      </c>
      <c r="G299" s="29">
        <v>30</v>
      </c>
      <c r="H299" s="29">
        <v>41</v>
      </c>
      <c r="I299" s="29">
        <v>47</v>
      </c>
      <c r="J299" s="29">
        <v>56</v>
      </c>
      <c r="K299" s="29">
        <v>35</v>
      </c>
      <c r="L299" s="29">
        <v>66</v>
      </c>
      <c r="M299" s="29">
        <v>82</v>
      </c>
      <c r="N299" s="29">
        <v>53</v>
      </c>
      <c r="O299" s="29">
        <v>60</v>
      </c>
      <c r="P299" s="42" t="s">
        <v>18</v>
      </c>
      <c r="Q299" s="49">
        <f t="shared" si="228"/>
        <v>482</v>
      </c>
      <c r="R299" s="15">
        <f t="shared" si="229"/>
        <v>482</v>
      </c>
      <c r="S299" s="15">
        <f t="shared" si="230"/>
        <v>0</v>
      </c>
      <c r="T299" s="15">
        <f t="shared" si="231"/>
        <v>0</v>
      </c>
      <c r="U299" s="15">
        <f t="shared" si="232"/>
        <v>0</v>
      </c>
      <c r="V299" s="15">
        <f t="shared" si="233"/>
        <v>482</v>
      </c>
      <c r="W299" s="4">
        <v>1</v>
      </c>
      <c r="X299" s="4">
        <v>32</v>
      </c>
      <c r="Y299" s="4">
        <v>20</v>
      </c>
      <c r="Z299" s="4">
        <v>3</v>
      </c>
      <c r="AA299" s="3" t="s">
        <v>17</v>
      </c>
    </row>
    <row r="300" spans="1:27" hidden="1" outlineLevel="4">
      <c r="A300" s="2">
        <v>46</v>
      </c>
      <c r="B300" s="3" t="s">
        <v>66</v>
      </c>
      <c r="C300" s="3" t="s">
        <v>4</v>
      </c>
      <c r="D300" s="3" t="s">
        <v>109</v>
      </c>
      <c r="E300" s="29">
        <v>508</v>
      </c>
      <c r="F300" s="29">
        <v>384</v>
      </c>
      <c r="G300" s="29">
        <v>250</v>
      </c>
      <c r="H300" s="29">
        <v>261</v>
      </c>
      <c r="I300" s="29">
        <v>288</v>
      </c>
      <c r="J300" s="29">
        <v>287</v>
      </c>
      <c r="K300" s="29">
        <v>382</v>
      </c>
      <c r="L300" s="29">
        <v>273</v>
      </c>
      <c r="M300" s="29">
        <v>451</v>
      </c>
      <c r="N300" s="29">
        <v>384</v>
      </c>
      <c r="O300" s="29">
        <v>320</v>
      </c>
      <c r="P300" s="42" t="s">
        <v>18</v>
      </c>
      <c r="Q300" s="49">
        <f t="shared" si="228"/>
        <v>3788</v>
      </c>
      <c r="R300" s="15">
        <f t="shared" si="229"/>
        <v>3788</v>
      </c>
      <c r="S300" s="15">
        <f t="shared" si="230"/>
        <v>0</v>
      </c>
      <c r="T300" s="15">
        <f t="shared" si="231"/>
        <v>0</v>
      </c>
      <c r="U300" s="15">
        <f t="shared" si="232"/>
        <v>3788</v>
      </c>
      <c r="V300" s="15">
        <f t="shared" si="233"/>
        <v>0</v>
      </c>
      <c r="W300" s="4">
        <v>3</v>
      </c>
      <c r="X300" s="4">
        <v>32</v>
      </c>
      <c r="Y300" s="4">
        <v>162</v>
      </c>
      <c r="Z300" s="4">
        <v>3</v>
      </c>
      <c r="AA300" s="3" t="s">
        <v>17</v>
      </c>
    </row>
    <row r="301" spans="1:27" hidden="1" outlineLevel="4">
      <c r="A301" s="5">
        <v>46</v>
      </c>
      <c r="B301" s="6" t="s">
        <v>66</v>
      </c>
      <c r="C301" s="6" t="s">
        <v>4</v>
      </c>
      <c r="D301" s="6" t="s">
        <v>107</v>
      </c>
      <c r="E301" s="34">
        <v>128</v>
      </c>
      <c r="F301" s="34">
        <v>126</v>
      </c>
      <c r="G301" s="34">
        <v>12</v>
      </c>
      <c r="H301" s="34">
        <v>11</v>
      </c>
      <c r="I301" s="34">
        <v>9</v>
      </c>
      <c r="J301" s="34">
        <v>13</v>
      </c>
      <c r="K301" s="34">
        <v>19</v>
      </c>
      <c r="L301" s="34">
        <v>9</v>
      </c>
      <c r="M301" s="34">
        <v>20</v>
      </c>
      <c r="N301" s="34">
        <v>12</v>
      </c>
      <c r="O301" s="34">
        <v>8</v>
      </c>
      <c r="P301" s="48" t="s">
        <v>18</v>
      </c>
      <c r="Q301" s="49">
        <f t="shared" si="228"/>
        <v>367</v>
      </c>
      <c r="R301" s="15">
        <f t="shared" si="229"/>
        <v>367</v>
      </c>
      <c r="S301" s="15">
        <f t="shared" si="230"/>
        <v>0</v>
      </c>
      <c r="T301" s="15">
        <f t="shared" si="231"/>
        <v>0</v>
      </c>
      <c r="U301" s="15">
        <f t="shared" si="232"/>
        <v>0</v>
      </c>
      <c r="V301" s="15">
        <f t="shared" si="233"/>
        <v>367</v>
      </c>
      <c r="W301" s="7">
        <v>8</v>
      </c>
      <c r="X301" s="7">
        <v>32</v>
      </c>
      <c r="Y301" s="7">
        <v>217</v>
      </c>
      <c r="Z301" s="7">
        <v>3</v>
      </c>
      <c r="AA301" s="6" t="s">
        <v>17</v>
      </c>
    </row>
    <row r="302" spans="1:27" hidden="1" outlineLevel="4">
      <c r="A302" s="9">
        <v>46</v>
      </c>
      <c r="B302" s="6" t="s">
        <v>66</v>
      </c>
      <c r="C302" s="6" t="s">
        <v>4</v>
      </c>
      <c r="D302" s="3" t="s">
        <v>111</v>
      </c>
      <c r="E302" s="34"/>
      <c r="F302" s="34"/>
      <c r="G302" s="34"/>
      <c r="H302" s="34"/>
      <c r="I302" s="34">
        <v>1</v>
      </c>
      <c r="J302" s="34">
        <v>1</v>
      </c>
      <c r="K302" s="34">
        <v>1</v>
      </c>
      <c r="L302" s="34" t="s">
        <v>18</v>
      </c>
      <c r="M302" s="34">
        <v>2</v>
      </c>
      <c r="N302" s="34">
        <v>3</v>
      </c>
      <c r="O302" s="34">
        <v>3</v>
      </c>
      <c r="P302" s="48" t="s">
        <v>18</v>
      </c>
      <c r="Q302" s="49">
        <f t="shared" ref="Q302" si="270">SUM(E302:P302)</f>
        <v>11</v>
      </c>
      <c r="R302" s="15">
        <f t="shared" ref="R302" si="271">IF(C302="ATENCIÓN CIUDADANÍA",Q302,0)</f>
        <v>11</v>
      </c>
      <c r="S302" s="15">
        <f t="shared" ref="S302" si="272">IF(C302="OTROS TEMAS GENERALITAT",Q302,0)</f>
        <v>0</v>
      </c>
      <c r="T302" s="15">
        <f t="shared" ref="T302" si="273">IF(C302="TEMAS MUNICIPALES",Q302,0)</f>
        <v>0</v>
      </c>
      <c r="U302" s="15">
        <f t="shared" ref="U302" si="274">IF(W302=3,Q302,0)</f>
        <v>11</v>
      </c>
      <c r="V302" s="15">
        <f t="shared" ref="V302" si="275">IF(W302&lt;&gt;3,Q302,0)</f>
        <v>0</v>
      </c>
      <c r="W302" s="9">
        <v>3</v>
      </c>
      <c r="X302" s="9">
        <v>32</v>
      </c>
      <c r="Y302" s="9">
        <v>224</v>
      </c>
      <c r="Z302" s="9">
        <v>3</v>
      </c>
      <c r="AA302" s="10" t="s">
        <v>17</v>
      </c>
    </row>
    <row r="303" spans="1:27" hidden="1" outlineLevel="3">
      <c r="A303" s="9"/>
      <c r="B303" s="10"/>
      <c r="C303" s="181" t="s">
        <v>144</v>
      </c>
      <c r="D303" s="182"/>
      <c r="E303" s="30">
        <f t="shared" ref="E303:V303" si="276">SUBTOTAL(9,E297:E302)</f>
        <v>636</v>
      </c>
      <c r="F303" s="30">
        <f t="shared" si="276"/>
        <v>774</v>
      </c>
      <c r="G303" s="30">
        <f t="shared" si="276"/>
        <v>798</v>
      </c>
      <c r="H303" s="30">
        <f t="shared" si="276"/>
        <v>682</v>
      </c>
      <c r="I303" s="30">
        <f t="shared" si="276"/>
        <v>856</v>
      </c>
      <c r="J303" s="30">
        <f t="shared" si="276"/>
        <v>838</v>
      </c>
      <c r="K303" s="30">
        <f t="shared" si="276"/>
        <v>877</v>
      </c>
      <c r="L303" s="30">
        <f t="shared" si="276"/>
        <v>695</v>
      </c>
      <c r="M303" s="30">
        <f t="shared" si="276"/>
        <v>1087</v>
      </c>
      <c r="N303" s="30">
        <f t="shared" si="276"/>
        <v>940</v>
      </c>
      <c r="O303" s="30">
        <f t="shared" si="276"/>
        <v>930</v>
      </c>
      <c r="P303" s="43">
        <f t="shared" si="276"/>
        <v>0</v>
      </c>
      <c r="Q303" s="50">
        <f t="shared" si="276"/>
        <v>9113</v>
      </c>
      <c r="R303" s="16">
        <f t="shared" si="276"/>
        <v>9113</v>
      </c>
      <c r="S303" s="16">
        <f t="shared" si="276"/>
        <v>0</v>
      </c>
      <c r="T303" s="16">
        <f t="shared" si="276"/>
        <v>0</v>
      </c>
      <c r="U303" s="16">
        <f t="shared" si="276"/>
        <v>3799</v>
      </c>
      <c r="V303" s="16">
        <f t="shared" si="276"/>
        <v>5314</v>
      </c>
      <c r="W303" s="9"/>
      <c r="X303" s="9"/>
      <c r="Y303" s="9"/>
      <c r="Z303" s="9"/>
      <c r="AA303" s="10"/>
    </row>
    <row r="304" spans="1:27" ht="15.6" outlineLevel="2" collapsed="1">
      <c r="A304" s="9"/>
      <c r="B304" s="195" t="s">
        <v>102</v>
      </c>
      <c r="C304" s="195"/>
      <c r="D304" s="195"/>
      <c r="E304" s="24">
        <f t="shared" ref="E304:V304" si="277">SUBTOTAL(9,E297:E302)</f>
        <v>636</v>
      </c>
      <c r="F304" s="24">
        <f t="shared" si="277"/>
        <v>774</v>
      </c>
      <c r="G304" s="24">
        <f t="shared" si="277"/>
        <v>798</v>
      </c>
      <c r="H304" s="24">
        <f t="shared" si="277"/>
        <v>682</v>
      </c>
      <c r="I304" s="24">
        <f t="shared" si="277"/>
        <v>856</v>
      </c>
      <c r="J304" s="24">
        <f t="shared" si="277"/>
        <v>838</v>
      </c>
      <c r="K304" s="24">
        <f t="shared" si="277"/>
        <v>877</v>
      </c>
      <c r="L304" s="24">
        <f t="shared" si="277"/>
        <v>695</v>
      </c>
      <c r="M304" s="24">
        <f t="shared" si="277"/>
        <v>1087</v>
      </c>
      <c r="N304" s="24">
        <f t="shared" si="277"/>
        <v>940</v>
      </c>
      <c r="O304" s="24">
        <f t="shared" si="277"/>
        <v>930</v>
      </c>
      <c r="P304" s="45">
        <f t="shared" si="277"/>
        <v>0</v>
      </c>
      <c r="Q304" s="52">
        <f t="shared" si="277"/>
        <v>9113</v>
      </c>
      <c r="R304" s="16">
        <f t="shared" si="277"/>
        <v>9113</v>
      </c>
      <c r="S304" s="16">
        <f t="shared" si="277"/>
        <v>0</v>
      </c>
      <c r="T304" s="16">
        <f t="shared" si="277"/>
        <v>0</v>
      </c>
      <c r="U304" s="16">
        <f t="shared" si="277"/>
        <v>3799</v>
      </c>
      <c r="V304" s="16">
        <f t="shared" si="277"/>
        <v>5314</v>
      </c>
      <c r="W304" s="9"/>
      <c r="X304" s="9"/>
      <c r="Y304" s="9"/>
      <c r="Z304" s="9"/>
      <c r="AA304" s="10"/>
    </row>
    <row r="305" spans="1:27" ht="18" outlineLevel="1" thickBot="1">
      <c r="A305" s="23" t="s">
        <v>106</v>
      </c>
      <c r="B305" s="88"/>
      <c r="C305" s="88"/>
      <c r="D305" s="88"/>
      <c r="E305" s="25">
        <f t="shared" ref="E305:V305" si="278">SUBTOTAL(9,E173:E302)</f>
        <v>10021</v>
      </c>
      <c r="F305" s="25">
        <f t="shared" si="278"/>
        <v>11439</v>
      </c>
      <c r="G305" s="25">
        <f t="shared" si="278"/>
        <v>15015</v>
      </c>
      <c r="H305" s="25">
        <f t="shared" si="278"/>
        <v>12027</v>
      </c>
      <c r="I305" s="25">
        <f t="shared" si="278"/>
        <v>16255</v>
      </c>
      <c r="J305" s="25">
        <f t="shared" si="278"/>
        <v>16747</v>
      </c>
      <c r="K305" s="25">
        <f t="shared" si="278"/>
        <v>17497</v>
      </c>
      <c r="L305" s="25">
        <f t="shared" si="278"/>
        <v>12945</v>
      </c>
      <c r="M305" s="25">
        <f t="shared" si="278"/>
        <v>16831</v>
      </c>
      <c r="N305" s="25">
        <f t="shared" si="278"/>
        <v>16551</v>
      </c>
      <c r="O305" s="25">
        <f t="shared" si="278"/>
        <v>14211</v>
      </c>
      <c r="P305" s="47">
        <f t="shared" si="278"/>
        <v>0</v>
      </c>
      <c r="Q305" s="55">
        <f t="shared" si="278"/>
        <v>159539</v>
      </c>
      <c r="R305" s="16">
        <f t="shared" si="278"/>
        <v>126852</v>
      </c>
      <c r="S305" s="16">
        <f t="shared" si="278"/>
        <v>16763</v>
      </c>
      <c r="T305" s="16">
        <f t="shared" si="278"/>
        <v>15924</v>
      </c>
      <c r="U305" s="16">
        <f t="shared" si="278"/>
        <v>68430</v>
      </c>
      <c r="V305" s="16">
        <f t="shared" si="278"/>
        <v>91109</v>
      </c>
      <c r="W305" s="9"/>
      <c r="X305" s="9"/>
      <c r="Y305" s="9"/>
      <c r="Z305" s="9"/>
      <c r="AA305" s="10"/>
    </row>
    <row r="306" spans="1:27" ht="20.399999999999999" thickBot="1">
      <c r="A306" s="27" t="s">
        <v>180</v>
      </c>
      <c r="B306" s="194"/>
      <c r="C306" s="194"/>
      <c r="D306" s="194"/>
      <c r="E306" s="28">
        <f t="shared" ref="E306:V306" si="279">SUBTOTAL(9,E5:E302)</f>
        <v>20204</v>
      </c>
      <c r="F306" s="28">
        <f t="shared" si="279"/>
        <v>24155</v>
      </c>
      <c r="G306" s="28">
        <f t="shared" si="279"/>
        <v>32734</v>
      </c>
      <c r="H306" s="28">
        <f t="shared" si="279"/>
        <v>24790</v>
      </c>
      <c r="I306" s="28">
        <f t="shared" si="279"/>
        <v>33348</v>
      </c>
      <c r="J306" s="28">
        <f t="shared" si="279"/>
        <v>33143</v>
      </c>
      <c r="K306" s="28">
        <f t="shared" si="279"/>
        <v>34714</v>
      </c>
      <c r="L306" s="28">
        <f t="shared" si="279"/>
        <v>27348</v>
      </c>
      <c r="M306" s="28">
        <f t="shared" si="279"/>
        <v>35639</v>
      </c>
      <c r="N306" s="28">
        <f t="shared" si="279"/>
        <v>35513</v>
      </c>
      <c r="O306" s="28">
        <f t="shared" si="279"/>
        <v>33957</v>
      </c>
      <c r="P306" s="28">
        <f t="shared" si="279"/>
        <v>0</v>
      </c>
      <c r="Q306" s="56">
        <f t="shared" si="279"/>
        <v>335545</v>
      </c>
      <c r="R306" s="16">
        <f t="shared" si="279"/>
        <v>245056</v>
      </c>
      <c r="S306" s="16">
        <f t="shared" si="279"/>
        <v>29810</v>
      </c>
      <c r="T306" s="16">
        <f t="shared" si="279"/>
        <v>60679</v>
      </c>
      <c r="U306" s="16">
        <f t="shared" si="279"/>
        <v>137472</v>
      </c>
      <c r="V306" s="16">
        <f t="shared" si="279"/>
        <v>198073</v>
      </c>
      <c r="W306" s="9"/>
      <c r="X306" s="9"/>
      <c r="Y306" s="9"/>
      <c r="Z306" s="9"/>
      <c r="AA306" s="10"/>
    </row>
    <row r="308" spans="1:27" ht="15" thickBot="1"/>
    <row r="309" spans="1:27" ht="18" thickBot="1">
      <c r="D309" s="37" t="s">
        <v>147</v>
      </c>
      <c r="E309" s="38" t="s">
        <v>148</v>
      </c>
      <c r="F309" s="38" t="s">
        <v>149</v>
      </c>
    </row>
    <row r="310" spans="1:27" ht="16.2" thickBot="1">
      <c r="D310" s="39" t="s">
        <v>4</v>
      </c>
      <c r="E310" s="40">
        <f>R306</f>
        <v>245056</v>
      </c>
      <c r="F310" s="41">
        <f>E310/E313</f>
        <v>0.73032231146344007</v>
      </c>
    </row>
    <row r="311" spans="1:27" ht="16.2" thickBot="1">
      <c r="D311" s="39" t="s">
        <v>5</v>
      </c>
      <c r="E311" s="40">
        <f>S306</f>
        <v>29810</v>
      </c>
      <c r="F311" s="41">
        <f>E311/E313</f>
        <v>8.8840542997213487E-2</v>
      </c>
    </row>
    <row r="312" spans="1:27" ht="16.2" thickBot="1">
      <c r="D312" s="39" t="s">
        <v>6</v>
      </c>
      <c r="E312" s="40">
        <f>T306</f>
        <v>60679</v>
      </c>
      <c r="F312" s="41">
        <f>E312/E313</f>
        <v>0.18083714553934643</v>
      </c>
    </row>
    <row r="313" spans="1:27" ht="16.2" thickBot="1">
      <c r="D313" s="39" t="s">
        <v>150</v>
      </c>
      <c r="E313" s="40">
        <f>SUM(E310:E312)</f>
        <v>335545</v>
      </c>
      <c r="F313" s="41">
        <f>SUM(F310:F312)</f>
        <v>1</v>
      </c>
    </row>
    <row r="314" spans="1:27" ht="15" thickBot="1">
      <c r="B314" s="196"/>
      <c r="C314" s="197"/>
      <c r="D314" s="198"/>
      <c r="E314" s="198"/>
      <c r="F314" s="198"/>
      <c r="G314" s="199"/>
      <c r="H314" s="201"/>
      <c r="I314" s="202"/>
      <c r="J314" s="202"/>
      <c r="K314" s="202"/>
      <c r="L314" s="202"/>
      <c r="M314" s="202"/>
      <c r="N314" s="202"/>
      <c r="O314" s="202"/>
      <c r="P314" s="200"/>
    </row>
    <row r="315" spans="1:27" ht="18" thickBot="1">
      <c r="D315" s="37" t="s">
        <v>151</v>
      </c>
      <c r="E315" s="38" t="s">
        <v>148</v>
      </c>
      <c r="F315" s="38" t="s">
        <v>149</v>
      </c>
    </row>
    <row r="316" spans="1:27" ht="16.2" thickBot="1">
      <c r="D316" s="39" t="s">
        <v>152</v>
      </c>
      <c r="E316" s="40">
        <f>U306</f>
        <v>137472</v>
      </c>
      <c r="F316" s="41">
        <f>E316/E318</f>
        <v>0.40969765605209435</v>
      </c>
    </row>
    <row r="317" spans="1:27" ht="16.2" thickBot="1">
      <c r="D317" s="39" t="s">
        <v>153</v>
      </c>
      <c r="E317" s="40">
        <f>V306</f>
        <v>198073</v>
      </c>
      <c r="F317" s="41">
        <f>E317/E318</f>
        <v>0.59030234394790559</v>
      </c>
    </row>
    <row r="318" spans="1:27" ht="16.2" thickBot="1">
      <c r="D318" s="39" t="s">
        <v>150</v>
      </c>
      <c r="E318" s="40">
        <f>SUM(E316:E317)</f>
        <v>335545</v>
      </c>
      <c r="F318" s="41">
        <f>SUM(F316:F317)</f>
        <v>1</v>
      </c>
    </row>
  </sheetData>
  <pageMargins left="0.25" right="0.25" top="0.75" bottom="0.75" header="0.3" footer="0.3"/>
  <pageSetup paperSize="9" scale="52" fitToHeight="0" orientation="landscape" r:id="rId1"/>
  <headerFooter>
    <oddFooter>&amp;CPágina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8C129-78FB-4938-9EB7-792A2DC15EA4}">
  <sheetPr>
    <pageSetUpPr fitToPage="1"/>
  </sheetPr>
  <dimension ref="A1:T283"/>
  <sheetViews>
    <sheetView topLeftCell="A41" zoomScaleNormal="100" workbookViewId="0">
      <selection activeCell="B273" sqref="B273"/>
    </sheetView>
  </sheetViews>
  <sheetFormatPr baseColWidth="10" defaultRowHeight="14.4" outlineLevelRow="4"/>
  <cols>
    <col min="1" max="1" width="7.33203125" bestFit="1" customWidth="1"/>
    <col min="2" max="2" width="33.44140625" bestFit="1" customWidth="1"/>
    <col min="3" max="3" width="26" bestFit="1" customWidth="1"/>
    <col min="4" max="4" width="52.33203125" bestFit="1" customWidth="1"/>
    <col min="5" max="5" width="20.88671875" style="57" bestFit="1" customWidth="1"/>
    <col min="6" max="6" width="25" style="58" bestFit="1" customWidth="1"/>
    <col min="7" max="7" width="22.6640625" style="58" bestFit="1" customWidth="1"/>
    <col min="8" max="8" width="24.88671875" hidden="1" customWidth="1"/>
    <col min="9" max="9" width="28.6640625" hidden="1" customWidth="1"/>
    <col min="10" max="10" width="22.33203125" hidden="1" customWidth="1"/>
    <col min="11" max="11" width="16.5546875" hidden="1" customWidth="1"/>
    <col min="12" max="12" width="15.88671875" hidden="1" customWidth="1"/>
    <col min="13" max="13" width="17.44140625" hidden="1" customWidth="1"/>
    <col min="14" max="14" width="12.33203125" hidden="1" customWidth="1"/>
    <col min="15" max="15" width="13.33203125" hidden="1" customWidth="1"/>
    <col min="16" max="16" width="8.6640625" hidden="1" customWidth="1"/>
    <col min="17" max="17" width="39.109375" hidden="1" customWidth="1"/>
    <col min="18" max="18" width="10.88671875" hidden="1" customWidth="1"/>
    <col min="19" max="19" width="10.5546875" hidden="1" customWidth="1"/>
    <col min="20" max="20" width="7.109375" hidden="1" customWidth="1"/>
  </cols>
  <sheetData>
    <row r="1" spans="1:20" ht="21">
      <c r="B1" s="8" t="s">
        <v>171</v>
      </c>
      <c r="G1" s="59" t="s">
        <v>237</v>
      </c>
    </row>
    <row r="2" spans="1:20" ht="21">
      <c r="B2" s="36" t="str">
        <f>IF(SUBTOTAL(103,A5:A271)=1,"1) DATOS GLOBALES",IF(SUBTOTAL(103,A5:A271)&lt;&gt;4,"NIVEL SERVICIO (CON SUBTOTALES POR ORGANISMO, OFICINA Y PROVINCIA)",IF(SUBTOTAL(103,B5:B271)=0,"2) POR PROVINCIA",IF(SUBTOTAL(103,C5:C271)=0,"3) POR OFICINA","4) POR ORGANISMO"))))</f>
        <v>3) POR OFICINA</v>
      </c>
    </row>
    <row r="4" spans="1:20">
      <c r="A4" s="18" t="s">
        <v>0</v>
      </c>
      <c r="B4" s="19" t="s">
        <v>1</v>
      </c>
      <c r="C4" s="19" t="s">
        <v>2</v>
      </c>
      <c r="D4" s="19" t="s">
        <v>3</v>
      </c>
      <c r="E4" s="20" t="s">
        <v>155</v>
      </c>
      <c r="F4" s="60" t="s">
        <v>156</v>
      </c>
      <c r="G4" s="60" t="s">
        <v>157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158</v>
      </c>
      <c r="P4" s="1" t="s">
        <v>12</v>
      </c>
      <c r="Q4" s="1" t="s">
        <v>13</v>
      </c>
      <c r="R4" s="1" t="s">
        <v>159</v>
      </c>
      <c r="S4" s="1" t="s">
        <v>160</v>
      </c>
      <c r="T4" s="61" t="s">
        <v>161</v>
      </c>
    </row>
    <row r="5" spans="1:20" hidden="1" outlineLevel="4">
      <c r="A5" s="229">
        <v>3</v>
      </c>
      <c r="B5" s="230" t="s">
        <v>15</v>
      </c>
      <c r="C5" s="230" t="s">
        <v>4</v>
      </c>
      <c r="D5" s="230" t="s">
        <v>16</v>
      </c>
      <c r="E5" s="64">
        <v>462</v>
      </c>
      <c r="F5" s="65">
        <f>R5/E5/86400</f>
        <v>7.6503878066378067E-3</v>
      </c>
      <c r="G5" s="65">
        <f>S5/E5/86400</f>
        <v>5.8583102853936187E-3</v>
      </c>
      <c r="H5" s="230">
        <f>IF(C5="ATENCIÓN CIUDADANÍA",E5,0)</f>
        <v>462</v>
      </c>
      <c r="I5" s="230">
        <f>IF(C5="OTROS TEMAS GENERALITAT",E5,0)</f>
        <v>0</v>
      </c>
      <c r="J5" s="230">
        <f>IF(C5="TEMAS MUNICIPALES",E5,0)</f>
        <v>0</v>
      </c>
      <c r="K5" s="230">
        <f>IF(M5=3,E5,0)</f>
        <v>0</v>
      </c>
      <c r="L5" s="230">
        <f>IF(M5&lt;&gt;3,E5,0)</f>
        <v>462</v>
      </c>
      <c r="M5" s="230">
        <v>1</v>
      </c>
      <c r="N5" s="230">
        <v>13</v>
      </c>
      <c r="O5" s="230">
        <v>17</v>
      </c>
      <c r="P5" s="230">
        <v>3</v>
      </c>
      <c r="Q5" s="230" t="s">
        <v>17</v>
      </c>
      <c r="R5" s="230">
        <v>305379</v>
      </c>
      <c r="S5" s="230">
        <v>233845</v>
      </c>
      <c r="T5" s="231">
        <v>10</v>
      </c>
    </row>
    <row r="6" spans="1:20" hidden="1" outlineLevel="4">
      <c r="A6" s="229">
        <v>3</v>
      </c>
      <c r="B6" s="230" t="s">
        <v>15</v>
      </c>
      <c r="C6" s="230" t="s">
        <v>4</v>
      </c>
      <c r="D6" s="230" t="s">
        <v>19</v>
      </c>
      <c r="E6" s="64">
        <v>220</v>
      </c>
      <c r="F6" s="65">
        <f t="shared" ref="F6:F88" si="0">R6/E6/86400</f>
        <v>5.0833859427609424E-3</v>
      </c>
      <c r="G6" s="65">
        <f t="shared" ref="G6:G88" si="1">S6/E6/86400</f>
        <v>1.040630260942761E-2</v>
      </c>
      <c r="H6" s="230">
        <f t="shared" ref="H6:H88" si="2">IF(C6="ATENCIÓN CIUDADANÍA",E6,0)</f>
        <v>220</v>
      </c>
      <c r="I6" s="230">
        <f t="shared" ref="I6:I88" si="3">IF(C6="OTROS TEMAS GENERALITAT",E6,0)</f>
        <v>0</v>
      </c>
      <c r="J6" s="230">
        <f t="shared" ref="J6:J88" si="4">IF(C6="TEMAS MUNICIPALES",E6,0)</f>
        <v>0</v>
      </c>
      <c r="K6" s="230">
        <f t="shared" ref="K6:K88" si="5">IF(M6=3,E6,0)</f>
        <v>0</v>
      </c>
      <c r="L6" s="230">
        <f t="shared" ref="L6:L88" si="6">IF(M6&lt;&gt;3,E6,0)</f>
        <v>220</v>
      </c>
      <c r="M6" s="230">
        <v>1</v>
      </c>
      <c r="N6" s="230">
        <v>13</v>
      </c>
      <c r="O6" s="230">
        <v>18</v>
      </c>
      <c r="P6" s="230">
        <v>3</v>
      </c>
      <c r="Q6" s="230" t="s">
        <v>17</v>
      </c>
      <c r="R6" s="230">
        <v>96625</v>
      </c>
      <c r="S6" s="230">
        <v>197803</v>
      </c>
      <c r="T6" s="231">
        <v>10</v>
      </c>
    </row>
    <row r="7" spans="1:20" hidden="1" outlineLevel="4">
      <c r="A7" s="229">
        <v>3</v>
      </c>
      <c r="B7" s="230" t="s">
        <v>15</v>
      </c>
      <c r="C7" s="230" t="s">
        <v>4</v>
      </c>
      <c r="D7" s="230" t="s">
        <v>20</v>
      </c>
      <c r="E7" s="64">
        <v>422</v>
      </c>
      <c r="F7" s="65">
        <f t="shared" si="0"/>
        <v>8.1989972792697909E-3</v>
      </c>
      <c r="G7" s="65">
        <f t="shared" si="1"/>
        <v>1.0946221695629279E-2</v>
      </c>
      <c r="H7" s="230">
        <f t="shared" si="2"/>
        <v>422</v>
      </c>
      <c r="I7" s="230">
        <f t="shared" si="3"/>
        <v>0</v>
      </c>
      <c r="J7" s="230">
        <f t="shared" si="4"/>
        <v>0</v>
      </c>
      <c r="K7" s="230">
        <f t="shared" si="5"/>
        <v>0</v>
      </c>
      <c r="L7" s="230">
        <f t="shared" si="6"/>
        <v>422</v>
      </c>
      <c r="M7" s="230">
        <v>1</v>
      </c>
      <c r="N7" s="230">
        <v>13</v>
      </c>
      <c r="O7" s="230">
        <v>19</v>
      </c>
      <c r="P7" s="230">
        <v>3</v>
      </c>
      <c r="Q7" s="230" t="s">
        <v>17</v>
      </c>
      <c r="R7" s="230">
        <v>298942</v>
      </c>
      <c r="S7" s="230">
        <v>399108</v>
      </c>
      <c r="T7" s="231">
        <v>10</v>
      </c>
    </row>
    <row r="8" spans="1:20" hidden="1" outlineLevel="4">
      <c r="A8" s="229">
        <v>3</v>
      </c>
      <c r="B8" s="230" t="s">
        <v>15</v>
      </c>
      <c r="C8" s="230" t="s">
        <v>4</v>
      </c>
      <c r="D8" s="230" t="s">
        <v>21</v>
      </c>
      <c r="E8" s="64">
        <v>10</v>
      </c>
      <c r="F8" s="65">
        <f t="shared" si="0"/>
        <v>4.5682870370370365E-3</v>
      </c>
      <c r="G8" s="65">
        <f t="shared" si="1"/>
        <v>5.8576388888888888E-3</v>
      </c>
      <c r="H8" s="230">
        <f t="shared" si="2"/>
        <v>10</v>
      </c>
      <c r="I8" s="230">
        <f t="shared" si="3"/>
        <v>0</v>
      </c>
      <c r="J8" s="230">
        <f t="shared" si="4"/>
        <v>0</v>
      </c>
      <c r="K8" s="230">
        <f t="shared" si="5"/>
        <v>0</v>
      </c>
      <c r="L8" s="230">
        <f t="shared" si="6"/>
        <v>10</v>
      </c>
      <c r="M8" s="230">
        <v>1</v>
      </c>
      <c r="N8" s="230">
        <v>13</v>
      </c>
      <c r="O8" s="230">
        <v>20</v>
      </c>
      <c r="P8" s="230">
        <v>3</v>
      </c>
      <c r="Q8" s="230" t="s">
        <v>17</v>
      </c>
      <c r="R8" s="230">
        <v>3947</v>
      </c>
      <c r="S8" s="230">
        <v>5061</v>
      </c>
      <c r="T8" s="231">
        <v>10</v>
      </c>
    </row>
    <row r="9" spans="1:20" hidden="1" outlineLevel="4">
      <c r="A9" s="229">
        <v>3</v>
      </c>
      <c r="B9" s="230" t="s">
        <v>15</v>
      </c>
      <c r="C9" s="230" t="s">
        <v>4</v>
      </c>
      <c r="D9" s="230" t="s">
        <v>22</v>
      </c>
      <c r="E9" s="64">
        <v>10</v>
      </c>
      <c r="F9" s="65">
        <f t="shared" si="0"/>
        <v>1.5909722222222221E-2</v>
      </c>
      <c r="G9" s="65">
        <f t="shared" si="1"/>
        <v>2.4872685185185184E-3</v>
      </c>
      <c r="H9" s="230">
        <f t="shared" si="2"/>
        <v>10</v>
      </c>
      <c r="I9" s="230">
        <f t="shared" si="3"/>
        <v>0</v>
      </c>
      <c r="J9" s="230">
        <f t="shared" si="4"/>
        <v>0</v>
      </c>
      <c r="K9" s="230">
        <f t="shared" si="5"/>
        <v>0</v>
      </c>
      <c r="L9" s="230">
        <f t="shared" si="6"/>
        <v>10</v>
      </c>
      <c r="M9" s="230">
        <v>1</v>
      </c>
      <c r="N9" s="230">
        <v>13</v>
      </c>
      <c r="O9" s="230">
        <v>21</v>
      </c>
      <c r="P9" s="230">
        <v>3</v>
      </c>
      <c r="Q9" s="230" t="s">
        <v>17</v>
      </c>
      <c r="R9" s="230">
        <v>13746</v>
      </c>
      <c r="S9" s="230">
        <v>2149</v>
      </c>
      <c r="T9" s="231">
        <v>10</v>
      </c>
    </row>
    <row r="10" spans="1:20" hidden="1" outlineLevel="4">
      <c r="A10" s="229">
        <v>3</v>
      </c>
      <c r="B10" s="230" t="s">
        <v>15</v>
      </c>
      <c r="C10" s="230" t="s">
        <v>4</v>
      </c>
      <c r="D10" s="230" t="s">
        <v>108</v>
      </c>
      <c r="E10" s="64">
        <v>233</v>
      </c>
      <c r="F10" s="65">
        <f t="shared" si="0"/>
        <v>7.7934251311397237E-3</v>
      </c>
      <c r="G10" s="65">
        <f t="shared" si="1"/>
        <v>4.7511325703385792E-3</v>
      </c>
      <c r="H10" s="230">
        <f t="shared" si="2"/>
        <v>233</v>
      </c>
      <c r="I10" s="230">
        <f t="shared" si="3"/>
        <v>0</v>
      </c>
      <c r="J10" s="230">
        <f t="shared" si="4"/>
        <v>0</v>
      </c>
      <c r="K10" s="230">
        <f t="shared" si="5"/>
        <v>233</v>
      </c>
      <c r="L10" s="230">
        <f t="shared" si="6"/>
        <v>0</v>
      </c>
      <c r="M10" s="230">
        <v>3</v>
      </c>
      <c r="N10" s="230">
        <v>13</v>
      </c>
      <c r="O10" s="230">
        <v>58</v>
      </c>
      <c r="P10" s="230">
        <v>3</v>
      </c>
      <c r="Q10" s="230" t="s">
        <v>17</v>
      </c>
      <c r="R10" s="230">
        <v>156891</v>
      </c>
      <c r="S10" s="230">
        <v>95646</v>
      </c>
      <c r="T10" s="231">
        <v>10</v>
      </c>
    </row>
    <row r="11" spans="1:20" hidden="1" outlineLevel="4">
      <c r="A11" s="229">
        <v>3</v>
      </c>
      <c r="B11" s="230" t="s">
        <v>15</v>
      </c>
      <c r="C11" s="230" t="s">
        <v>4</v>
      </c>
      <c r="D11" s="230" t="s">
        <v>169</v>
      </c>
      <c r="E11" s="64">
        <v>7</v>
      </c>
      <c r="F11" s="65">
        <f t="shared" si="0"/>
        <v>6.3260582010582012E-3</v>
      </c>
      <c r="G11" s="65">
        <f t="shared" si="1"/>
        <v>6.1507936507936506E-3</v>
      </c>
      <c r="H11" s="230">
        <f t="shared" si="2"/>
        <v>7</v>
      </c>
      <c r="I11" s="230">
        <f t="shared" si="3"/>
        <v>0</v>
      </c>
      <c r="J11" s="230">
        <f t="shared" si="4"/>
        <v>0</v>
      </c>
      <c r="K11" s="230">
        <f t="shared" si="5"/>
        <v>7</v>
      </c>
      <c r="L11" s="230">
        <f t="shared" si="6"/>
        <v>0</v>
      </c>
      <c r="M11" s="230">
        <v>3</v>
      </c>
      <c r="N11" s="230">
        <v>13</v>
      </c>
      <c r="O11" s="230">
        <v>94</v>
      </c>
      <c r="P11" s="230">
        <v>3</v>
      </c>
      <c r="Q11" s="230" t="s">
        <v>17</v>
      </c>
      <c r="R11" s="230">
        <v>3826</v>
      </c>
      <c r="S11" s="230">
        <v>3720</v>
      </c>
      <c r="T11" s="231">
        <v>10</v>
      </c>
    </row>
    <row r="12" spans="1:20" hidden="1" outlineLevel="4">
      <c r="A12" s="229">
        <v>3</v>
      </c>
      <c r="B12" s="230" t="s">
        <v>15</v>
      </c>
      <c r="C12" s="230" t="s">
        <v>4</v>
      </c>
      <c r="D12" s="230" t="s">
        <v>109</v>
      </c>
      <c r="E12" s="64">
        <v>278</v>
      </c>
      <c r="F12" s="65">
        <f t="shared" si="0"/>
        <v>5.8974903410604846E-3</v>
      </c>
      <c r="G12" s="65">
        <f t="shared" si="1"/>
        <v>3.8998384625632829E-3</v>
      </c>
      <c r="H12" s="230">
        <f t="shared" si="2"/>
        <v>278</v>
      </c>
      <c r="I12" s="230">
        <f t="shared" si="3"/>
        <v>0</v>
      </c>
      <c r="J12" s="230">
        <f t="shared" si="4"/>
        <v>0</v>
      </c>
      <c r="K12" s="230">
        <f t="shared" si="5"/>
        <v>278</v>
      </c>
      <c r="L12" s="230">
        <f t="shared" si="6"/>
        <v>0</v>
      </c>
      <c r="M12" s="230">
        <v>3</v>
      </c>
      <c r="N12" s="230">
        <v>13</v>
      </c>
      <c r="O12" s="230">
        <v>162</v>
      </c>
      <c r="P12" s="230">
        <v>3</v>
      </c>
      <c r="Q12" s="230" t="s">
        <v>17</v>
      </c>
      <c r="R12" s="230">
        <v>141653</v>
      </c>
      <c r="S12" s="230">
        <v>93671</v>
      </c>
      <c r="T12" s="231">
        <v>10</v>
      </c>
    </row>
    <row r="13" spans="1:20" hidden="1" outlineLevel="4">
      <c r="A13" s="229">
        <v>3</v>
      </c>
      <c r="B13" s="230" t="s">
        <v>15</v>
      </c>
      <c r="C13" s="230" t="s">
        <v>4</v>
      </c>
      <c r="D13" s="230" t="s">
        <v>110</v>
      </c>
      <c r="E13" s="64">
        <v>6</v>
      </c>
      <c r="F13" s="65">
        <f t="shared" si="0"/>
        <v>7.743055555555556E-3</v>
      </c>
      <c r="G13" s="65">
        <f t="shared" si="1"/>
        <v>1.1786265432098765E-3</v>
      </c>
      <c r="H13" s="230">
        <f t="shared" si="2"/>
        <v>6</v>
      </c>
      <c r="I13" s="230">
        <f t="shared" si="3"/>
        <v>0</v>
      </c>
      <c r="J13" s="230">
        <f t="shared" si="4"/>
        <v>0</v>
      </c>
      <c r="K13" s="230">
        <f t="shared" si="5"/>
        <v>6</v>
      </c>
      <c r="L13" s="230">
        <f t="shared" si="6"/>
        <v>0</v>
      </c>
      <c r="M13" s="230">
        <v>3</v>
      </c>
      <c r="N13" s="230">
        <v>13</v>
      </c>
      <c r="O13" s="230">
        <v>207</v>
      </c>
      <c r="P13" s="230">
        <v>3</v>
      </c>
      <c r="Q13" s="230" t="s">
        <v>17</v>
      </c>
      <c r="R13" s="230">
        <v>4014</v>
      </c>
      <c r="S13" s="230">
        <v>611</v>
      </c>
      <c r="T13" s="231">
        <v>10</v>
      </c>
    </row>
    <row r="14" spans="1:20" hidden="1" outlineLevel="4">
      <c r="A14" s="229">
        <v>3</v>
      </c>
      <c r="B14" s="230" t="s">
        <v>15</v>
      </c>
      <c r="C14" s="230" t="s">
        <v>4</v>
      </c>
      <c r="D14" s="230" t="s">
        <v>107</v>
      </c>
      <c r="E14" s="64">
        <v>138</v>
      </c>
      <c r="F14" s="65">
        <f t="shared" si="0"/>
        <v>5.9527643585614602E-3</v>
      </c>
      <c r="G14" s="65">
        <f t="shared" si="1"/>
        <v>1.6774020397208803E-7</v>
      </c>
      <c r="H14" s="230">
        <f t="shared" si="2"/>
        <v>138</v>
      </c>
      <c r="I14" s="230">
        <f t="shared" si="3"/>
        <v>0</v>
      </c>
      <c r="J14" s="230">
        <f t="shared" si="4"/>
        <v>0</v>
      </c>
      <c r="K14" s="230">
        <f t="shared" si="5"/>
        <v>0</v>
      </c>
      <c r="L14" s="230">
        <f t="shared" si="6"/>
        <v>138</v>
      </c>
      <c r="M14" s="230">
        <v>8</v>
      </c>
      <c r="N14" s="230">
        <v>13</v>
      </c>
      <c r="O14" s="230">
        <v>217</v>
      </c>
      <c r="P14" s="230">
        <v>3</v>
      </c>
      <c r="Q14" s="230" t="s">
        <v>17</v>
      </c>
      <c r="R14" s="230">
        <v>70976</v>
      </c>
      <c r="S14" s="230">
        <v>2</v>
      </c>
      <c r="T14" s="231">
        <v>10</v>
      </c>
    </row>
    <row r="15" spans="1:20" hidden="1" outlineLevel="4">
      <c r="A15" s="229">
        <v>3</v>
      </c>
      <c r="B15" s="230" t="s">
        <v>15</v>
      </c>
      <c r="C15" s="230" t="s">
        <v>4</v>
      </c>
      <c r="D15" s="230" t="s">
        <v>111</v>
      </c>
      <c r="E15" s="64">
        <v>1</v>
      </c>
      <c r="F15" s="65">
        <f t="shared" si="0"/>
        <v>8.4490740740740739E-4</v>
      </c>
      <c r="G15" s="65">
        <f t="shared" si="1"/>
        <v>1.0069444444444445E-2</v>
      </c>
      <c r="H15" s="230">
        <f t="shared" si="2"/>
        <v>1</v>
      </c>
      <c r="I15" s="230">
        <f t="shared" si="3"/>
        <v>0</v>
      </c>
      <c r="J15" s="230">
        <f t="shared" si="4"/>
        <v>0</v>
      </c>
      <c r="K15" s="230">
        <f t="shared" si="5"/>
        <v>1</v>
      </c>
      <c r="L15" s="230">
        <f t="shared" si="6"/>
        <v>0</v>
      </c>
      <c r="M15" s="230">
        <v>3</v>
      </c>
      <c r="N15" s="230">
        <v>13</v>
      </c>
      <c r="O15" s="230">
        <v>224</v>
      </c>
      <c r="P15" s="230">
        <v>3</v>
      </c>
      <c r="Q15" s="230" t="s">
        <v>17</v>
      </c>
      <c r="R15" s="230">
        <v>73</v>
      </c>
      <c r="S15" s="230">
        <v>870</v>
      </c>
      <c r="T15" s="231">
        <v>10</v>
      </c>
    </row>
    <row r="16" spans="1:20" hidden="1" outlineLevel="3">
      <c r="A16" s="229"/>
      <c r="B16" s="230"/>
      <c r="C16" s="207" t="s">
        <v>144</v>
      </c>
      <c r="D16" s="127"/>
      <c r="E16" s="128">
        <f>SUBTOTAL(9,E5:E15)</f>
        <v>1787</v>
      </c>
      <c r="F16" s="129"/>
      <c r="G16" s="129"/>
      <c r="H16" s="230">
        <f>SUBTOTAL(9,H5:H15)</f>
        <v>1787</v>
      </c>
      <c r="I16" s="230">
        <f>SUBTOTAL(9,I5:I15)</f>
        <v>0</v>
      </c>
      <c r="J16" s="230">
        <f>SUBTOTAL(9,J5:J15)</f>
        <v>0</v>
      </c>
      <c r="K16" s="230">
        <f>SUBTOTAL(9,K5:K15)</f>
        <v>525</v>
      </c>
      <c r="L16" s="230">
        <f>SUBTOTAL(9,L5:L15)</f>
        <v>1262</v>
      </c>
      <c r="M16" s="230"/>
      <c r="N16" s="230"/>
      <c r="O16" s="230"/>
      <c r="P16" s="230"/>
      <c r="Q16" s="230"/>
      <c r="R16" s="230">
        <f>SUBTOTAL(9,R5:R15)</f>
        <v>1096072</v>
      </c>
      <c r="S16" s="230">
        <f>SUBTOTAL(9,S5:S15)</f>
        <v>1032486</v>
      </c>
      <c r="T16" s="231"/>
    </row>
    <row r="17" spans="1:20" hidden="1" outlineLevel="4">
      <c r="A17" s="229">
        <v>3</v>
      </c>
      <c r="B17" s="230" t="s">
        <v>15</v>
      </c>
      <c r="C17" s="230" t="s">
        <v>5</v>
      </c>
      <c r="D17" s="230" t="s">
        <v>112</v>
      </c>
      <c r="E17" s="64">
        <v>10</v>
      </c>
      <c r="F17" s="65">
        <f t="shared" si="0"/>
        <v>5.5370370370370365E-3</v>
      </c>
      <c r="G17" s="65">
        <f t="shared" si="1"/>
        <v>5.146990740740741E-3</v>
      </c>
      <c r="H17" s="230">
        <f t="shared" si="2"/>
        <v>0</v>
      </c>
      <c r="I17" s="230">
        <f t="shared" si="3"/>
        <v>10</v>
      </c>
      <c r="J17" s="230">
        <f t="shared" si="4"/>
        <v>0</v>
      </c>
      <c r="K17" s="230">
        <f t="shared" si="5"/>
        <v>10</v>
      </c>
      <c r="L17" s="230">
        <f t="shared" si="6"/>
        <v>0</v>
      </c>
      <c r="M17" s="230">
        <v>3</v>
      </c>
      <c r="N17" s="230">
        <v>13</v>
      </c>
      <c r="O17" s="230">
        <v>198</v>
      </c>
      <c r="P17" s="230">
        <v>14</v>
      </c>
      <c r="Q17" s="230" t="s">
        <v>23</v>
      </c>
      <c r="R17" s="230">
        <v>4784</v>
      </c>
      <c r="S17" s="230">
        <v>4447</v>
      </c>
      <c r="T17" s="231">
        <v>10</v>
      </c>
    </row>
    <row r="18" spans="1:20" hidden="1" outlineLevel="3">
      <c r="A18" s="229"/>
      <c r="B18" s="230"/>
      <c r="C18" s="208" t="s">
        <v>145</v>
      </c>
      <c r="D18" s="131"/>
      <c r="E18" s="132">
        <f>SUBTOTAL(9,E17:E17)</f>
        <v>10</v>
      </c>
      <c r="F18" s="133"/>
      <c r="G18" s="133"/>
      <c r="H18" s="230">
        <f>SUBTOTAL(9,H17:H17)</f>
        <v>0</v>
      </c>
      <c r="I18" s="230">
        <f>SUBTOTAL(9,I17:I17)</f>
        <v>10</v>
      </c>
      <c r="J18" s="230">
        <f>SUBTOTAL(9,J17:J17)</f>
        <v>0</v>
      </c>
      <c r="K18" s="230">
        <f>SUBTOTAL(9,K17:K17)</f>
        <v>10</v>
      </c>
      <c r="L18" s="230">
        <f>SUBTOTAL(9,L17:L17)</f>
        <v>0</v>
      </c>
      <c r="M18" s="230"/>
      <c r="N18" s="230"/>
      <c r="O18" s="230"/>
      <c r="P18" s="230"/>
      <c r="Q18" s="230"/>
      <c r="R18" s="230">
        <f>SUBTOTAL(9,R17:R17)</f>
        <v>4784</v>
      </c>
      <c r="S18" s="230">
        <f>SUBTOTAL(9,S17:S17)</f>
        <v>4447</v>
      </c>
      <c r="T18" s="231"/>
    </row>
    <row r="19" spans="1:20" ht="15.6" outlineLevel="2" collapsed="1">
      <c r="A19" s="229"/>
      <c r="B19" s="111" t="s">
        <v>81</v>
      </c>
      <c r="C19" s="77"/>
      <c r="D19" s="77"/>
      <c r="E19" s="78">
        <f>SUBTOTAL(9,E5:E17)</f>
        <v>1797</v>
      </c>
      <c r="F19" s="79">
        <v>7.0903666604835219E-3</v>
      </c>
      <c r="G19" s="79">
        <v>6.6786529503905685E-3</v>
      </c>
      <c r="H19" s="230">
        <f>SUBTOTAL(9,H5:H17)</f>
        <v>1787</v>
      </c>
      <c r="I19" s="230">
        <f>SUBTOTAL(9,I5:I17)</f>
        <v>10</v>
      </c>
      <c r="J19" s="230">
        <f>SUBTOTAL(9,J5:J17)</f>
        <v>0</v>
      </c>
      <c r="K19" s="230">
        <f>SUBTOTAL(9,K5:K17)</f>
        <v>535</v>
      </c>
      <c r="L19" s="230">
        <f>SUBTOTAL(9,L5:L17)</f>
        <v>1262</v>
      </c>
      <c r="M19" s="230"/>
      <c r="N19" s="230"/>
      <c r="O19" s="230"/>
      <c r="P19" s="230"/>
      <c r="Q19" s="230"/>
      <c r="R19" s="230">
        <f>SUBTOTAL(9,R5:R17)</f>
        <v>1100856</v>
      </c>
      <c r="S19" s="230">
        <f>SUBTOTAL(9,S5:S17)</f>
        <v>1036933</v>
      </c>
      <c r="T19" s="231"/>
    </row>
    <row r="20" spans="1:20" hidden="1" outlineLevel="4">
      <c r="A20" s="229">
        <v>3</v>
      </c>
      <c r="B20" s="235" t="s">
        <v>173</v>
      </c>
      <c r="C20" s="235" t="s">
        <v>4</v>
      </c>
      <c r="D20" s="235" t="s">
        <v>16</v>
      </c>
      <c r="E20" s="81">
        <v>178</v>
      </c>
      <c r="F20" s="82">
        <f t="shared" si="0"/>
        <v>3.3826206824802327E-3</v>
      </c>
      <c r="G20" s="82">
        <f t="shared" si="1"/>
        <v>5.0005852059925096E-3</v>
      </c>
      <c r="H20" s="230">
        <f t="shared" si="2"/>
        <v>178</v>
      </c>
      <c r="I20" s="230">
        <f t="shared" si="3"/>
        <v>0</v>
      </c>
      <c r="J20" s="230">
        <f t="shared" si="4"/>
        <v>0</v>
      </c>
      <c r="K20" s="230">
        <f t="shared" si="5"/>
        <v>0</v>
      </c>
      <c r="L20" s="230">
        <f t="shared" si="6"/>
        <v>178</v>
      </c>
      <c r="M20" s="230">
        <v>1</v>
      </c>
      <c r="N20" s="230">
        <v>12</v>
      </c>
      <c r="O20" s="230">
        <v>17</v>
      </c>
      <c r="P20" s="230">
        <v>3</v>
      </c>
      <c r="Q20" s="230" t="s">
        <v>17</v>
      </c>
      <c r="R20" s="230">
        <v>52022</v>
      </c>
      <c r="S20" s="230">
        <v>76905</v>
      </c>
      <c r="T20" s="231">
        <v>10</v>
      </c>
    </row>
    <row r="21" spans="1:20" hidden="1" outlineLevel="4">
      <c r="A21" s="229">
        <v>3</v>
      </c>
      <c r="B21" s="230" t="s">
        <v>173</v>
      </c>
      <c r="C21" s="230" t="s">
        <v>4</v>
      </c>
      <c r="D21" s="230" t="s">
        <v>19</v>
      </c>
      <c r="E21" s="64">
        <v>139</v>
      </c>
      <c r="F21" s="65">
        <f t="shared" si="0"/>
        <v>5.1246502797761785E-3</v>
      </c>
      <c r="G21" s="65">
        <f t="shared" si="1"/>
        <v>6.2250199840127897E-3</v>
      </c>
      <c r="H21" s="230">
        <f t="shared" si="2"/>
        <v>139</v>
      </c>
      <c r="I21" s="230">
        <f t="shared" si="3"/>
        <v>0</v>
      </c>
      <c r="J21" s="230">
        <f t="shared" si="4"/>
        <v>0</v>
      </c>
      <c r="K21" s="230">
        <f t="shared" si="5"/>
        <v>0</v>
      </c>
      <c r="L21" s="230">
        <f t="shared" si="6"/>
        <v>139</v>
      </c>
      <c r="M21" s="230">
        <v>1</v>
      </c>
      <c r="N21" s="230">
        <v>12</v>
      </c>
      <c r="O21" s="230">
        <v>18</v>
      </c>
      <c r="P21" s="230">
        <v>3</v>
      </c>
      <c r="Q21" s="230" t="s">
        <v>17</v>
      </c>
      <c r="R21" s="230">
        <v>61545</v>
      </c>
      <c r="S21" s="230">
        <v>74760</v>
      </c>
      <c r="T21" s="231">
        <v>10</v>
      </c>
    </row>
    <row r="22" spans="1:20" hidden="1" outlineLevel="4">
      <c r="A22" s="229">
        <v>3</v>
      </c>
      <c r="B22" s="230" t="s">
        <v>173</v>
      </c>
      <c r="C22" s="230" t="s">
        <v>4</v>
      </c>
      <c r="D22" s="230" t="s">
        <v>20</v>
      </c>
      <c r="E22" s="64">
        <v>462</v>
      </c>
      <c r="F22" s="65">
        <f t="shared" si="0"/>
        <v>5.3390051306717971E-3</v>
      </c>
      <c r="G22" s="65">
        <f t="shared" si="1"/>
        <v>4.9577871973705313E-3</v>
      </c>
      <c r="H22" s="230">
        <f t="shared" si="2"/>
        <v>462</v>
      </c>
      <c r="I22" s="230">
        <f t="shared" si="3"/>
        <v>0</v>
      </c>
      <c r="J22" s="230">
        <f t="shared" si="4"/>
        <v>0</v>
      </c>
      <c r="K22" s="230">
        <f t="shared" si="5"/>
        <v>0</v>
      </c>
      <c r="L22" s="230">
        <f t="shared" si="6"/>
        <v>462</v>
      </c>
      <c r="M22" s="230">
        <v>1</v>
      </c>
      <c r="N22" s="230">
        <v>12</v>
      </c>
      <c r="O22" s="230">
        <v>19</v>
      </c>
      <c r="P22" s="230">
        <v>3</v>
      </c>
      <c r="Q22" s="230" t="s">
        <v>17</v>
      </c>
      <c r="R22" s="230">
        <v>213116</v>
      </c>
      <c r="S22" s="230">
        <v>197899</v>
      </c>
      <c r="T22" s="231">
        <v>10</v>
      </c>
    </row>
    <row r="23" spans="1:20" hidden="1" outlineLevel="4">
      <c r="A23" s="229">
        <v>3</v>
      </c>
      <c r="B23" s="230" t="s">
        <v>173</v>
      </c>
      <c r="C23" s="230" t="s">
        <v>4</v>
      </c>
      <c r="D23" s="230" t="s">
        <v>21</v>
      </c>
      <c r="E23" s="64">
        <v>27</v>
      </c>
      <c r="F23" s="65">
        <f t="shared" si="0"/>
        <v>5.1208847736625516E-3</v>
      </c>
      <c r="G23" s="65">
        <f t="shared" si="1"/>
        <v>1.0212191358024692E-2</v>
      </c>
      <c r="H23" s="230">
        <f t="shared" si="2"/>
        <v>27</v>
      </c>
      <c r="I23" s="230">
        <f t="shared" si="3"/>
        <v>0</v>
      </c>
      <c r="J23" s="230">
        <f t="shared" si="4"/>
        <v>0</v>
      </c>
      <c r="K23" s="230">
        <f t="shared" si="5"/>
        <v>0</v>
      </c>
      <c r="L23" s="230">
        <f t="shared" si="6"/>
        <v>27</v>
      </c>
      <c r="M23" s="230">
        <v>1</v>
      </c>
      <c r="N23" s="230">
        <v>12</v>
      </c>
      <c r="O23" s="230">
        <v>20</v>
      </c>
      <c r="P23" s="230">
        <v>3</v>
      </c>
      <c r="Q23" s="230" t="s">
        <v>17</v>
      </c>
      <c r="R23" s="230">
        <v>11946</v>
      </c>
      <c r="S23" s="230">
        <v>23823</v>
      </c>
      <c r="T23" s="231">
        <v>10</v>
      </c>
    </row>
    <row r="24" spans="1:20" hidden="1" outlineLevel="3">
      <c r="A24" s="229"/>
      <c r="B24" s="230"/>
      <c r="C24" s="207" t="s">
        <v>144</v>
      </c>
      <c r="D24" s="127"/>
      <c r="E24" s="128">
        <f>SUBTOTAL(9,E20:E23)</f>
        <v>806</v>
      </c>
      <c r="F24" s="129"/>
      <c r="G24" s="129"/>
      <c r="H24" s="230">
        <f>SUBTOTAL(9,H20:H23)</f>
        <v>806</v>
      </c>
      <c r="I24" s="230">
        <f>SUBTOTAL(9,I20:I23)</f>
        <v>0</v>
      </c>
      <c r="J24" s="230">
        <f>SUBTOTAL(9,J20:J23)</f>
        <v>0</v>
      </c>
      <c r="K24" s="230">
        <f>SUBTOTAL(9,K20:K23)</f>
        <v>0</v>
      </c>
      <c r="L24" s="230">
        <f>SUBTOTAL(9,L20:L23)</f>
        <v>806</v>
      </c>
      <c r="M24" s="230"/>
      <c r="N24" s="230"/>
      <c r="O24" s="230"/>
      <c r="P24" s="230"/>
      <c r="Q24" s="230"/>
      <c r="R24" s="230">
        <f>SUBTOTAL(9,R20:R23)</f>
        <v>338629</v>
      </c>
      <c r="S24" s="230">
        <f>SUBTOTAL(9,S20:S23)</f>
        <v>373387</v>
      </c>
      <c r="T24" s="231"/>
    </row>
    <row r="25" spans="1:20" hidden="1" outlineLevel="4">
      <c r="A25" s="229">
        <v>3</v>
      </c>
      <c r="B25" s="230" t="s">
        <v>173</v>
      </c>
      <c r="C25" s="230" t="s">
        <v>5</v>
      </c>
      <c r="D25" s="230" t="s">
        <v>182</v>
      </c>
      <c r="E25" s="64">
        <v>399</v>
      </c>
      <c r="F25" s="65">
        <f t="shared" si="0"/>
        <v>7.3819676506080021E-3</v>
      </c>
      <c r="G25" s="65">
        <f t="shared" si="1"/>
        <v>4.0983100111389587E-2</v>
      </c>
      <c r="H25" s="230">
        <f t="shared" si="2"/>
        <v>0</v>
      </c>
      <c r="I25" s="230">
        <f t="shared" si="3"/>
        <v>399</v>
      </c>
      <c r="J25" s="230">
        <f t="shared" si="4"/>
        <v>0</v>
      </c>
      <c r="K25" s="230">
        <f t="shared" si="5"/>
        <v>0</v>
      </c>
      <c r="L25" s="230">
        <f t="shared" si="6"/>
        <v>399</v>
      </c>
      <c r="M25" s="230">
        <v>1</v>
      </c>
      <c r="N25" s="230">
        <v>12</v>
      </c>
      <c r="O25" s="230">
        <v>34</v>
      </c>
      <c r="P25" s="230">
        <v>4</v>
      </c>
      <c r="Q25" s="230" t="s">
        <v>175</v>
      </c>
      <c r="R25" s="230">
        <v>254483</v>
      </c>
      <c r="S25" s="230">
        <v>1412835</v>
      </c>
      <c r="T25" s="231">
        <v>10</v>
      </c>
    </row>
    <row r="26" spans="1:20" hidden="1" outlineLevel="4">
      <c r="A26" s="229">
        <v>3</v>
      </c>
      <c r="B26" s="230" t="s">
        <v>173</v>
      </c>
      <c r="C26" s="230" t="s">
        <v>5</v>
      </c>
      <c r="D26" s="230" t="s">
        <v>183</v>
      </c>
      <c r="E26" s="64">
        <v>169</v>
      </c>
      <c r="F26" s="65">
        <f t="shared" si="0"/>
        <v>1.2432541639272409E-2</v>
      </c>
      <c r="G26" s="65">
        <f t="shared" si="1"/>
        <v>4.7539310760464602E-3</v>
      </c>
      <c r="H26" s="230">
        <f t="shared" si="2"/>
        <v>0</v>
      </c>
      <c r="I26" s="230">
        <f t="shared" si="3"/>
        <v>169</v>
      </c>
      <c r="J26" s="230">
        <f t="shared" si="4"/>
        <v>0</v>
      </c>
      <c r="K26" s="230">
        <f t="shared" si="5"/>
        <v>169</v>
      </c>
      <c r="L26" s="230">
        <f t="shared" si="6"/>
        <v>0</v>
      </c>
      <c r="M26" s="230">
        <v>3</v>
      </c>
      <c r="N26" s="230">
        <v>12</v>
      </c>
      <c r="O26" s="230">
        <v>234</v>
      </c>
      <c r="P26" s="230">
        <v>4</v>
      </c>
      <c r="Q26" s="230" t="s">
        <v>175</v>
      </c>
      <c r="R26" s="230">
        <v>181535</v>
      </c>
      <c r="S26" s="230">
        <v>69415</v>
      </c>
      <c r="T26" s="231">
        <v>10</v>
      </c>
    </row>
    <row r="27" spans="1:20" hidden="1" outlineLevel="4">
      <c r="A27" s="229">
        <v>3</v>
      </c>
      <c r="B27" s="230" t="s">
        <v>173</v>
      </c>
      <c r="C27" s="230" t="s">
        <v>5</v>
      </c>
      <c r="D27" s="230" t="s">
        <v>174</v>
      </c>
      <c r="E27" s="64">
        <v>407</v>
      </c>
      <c r="F27" s="65">
        <f t="shared" si="0"/>
        <v>1.1532384657384657E-2</v>
      </c>
      <c r="G27" s="65">
        <f t="shared" si="1"/>
        <v>6.2683222995723001E-2</v>
      </c>
      <c r="H27" s="230">
        <f t="shared" si="2"/>
        <v>0</v>
      </c>
      <c r="I27" s="230">
        <f t="shared" si="3"/>
        <v>407</v>
      </c>
      <c r="J27" s="230">
        <f t="shared" si="4"/>
        <v>0</v>
      </c>
      <c r="K27" s="230">
        <f t="shared" si="5"/>
        <v>0</v>
      </c>
      <c r="L27" s="230">
        <f t="shared" si="6"/>
        <v>407</v>
      </c>
      <c r="M27" s="230">
        <v>1</v>
      </c>
      <c r="N27" s="230">
        <v>12</v>
      </c>
      <c r="O27" s="230">
        <v>235</v>
      </c>
      <c r="P27" s="230">
        <v>4</v>
      </c>
      <c r="Q27" s="230" t="s">
        <v>175</v>
      </c>
      <c r="R27" s="230">
        <v>405534</v>
      </c>
      <c r="S27" s="230">
        <v>2204243</v>
      </c>
      <c r="T27" s="231">
        <v>10</v>
      </c>
    </row>
    <row r="28" spans="1:20" hidden="1" outlineLevel="4">
      <c r="A28" s="229">
        <v>3</v>
      </c>
      <c r="B28" s="230" t="s">
        <v>173</v>
      </c>
      <c r="C28" s="230" t="s">
        <v>5</v>
      </c>
      <c r="D28" s="230" t="s">
        <v>184</v>
      </c>
      <c r="E28" s="64">
        <v>60</v>
      </c>
      <c r="F28" s="65">
        <f t="shared" si="0"/>
        <v>8.059220679012347E-3</v>
      </c>
      <c r="G28" s="65">
        <f t="shared" si="1"/>
        <v>5.3314043209876545E-3</v>
      </c>
      <c r="H28" s="230">
        <f t="shared" si="2"/>
        <v>0</v>
      </c>
      <c r="I28" s="230">
        <f t="shared" si="3"/>
        <v>60</v>
      </c>
      <c r="J28" s="230">
        <f t="shared" si="4"/>
        <v>0</v>
      </c>
      <c r="K28" s="230">
        <f t="shared" si="5"/>
        <v>60</v>
      </c>
      <c r="L28" s="230">
        <f t="shared" si="6"/>
        <v>0</v>
      </c>
      <c r="M28" s="230">
        <v>3</v>
      </c>
      <c r="N28" s="230">
        <v>12</v>
      </c>
      <c r="O28" s="230">
        <v>237</v>
      </c>
      <c r="P28" s="230">
        <v>4</v>
      </c>
      <c r="Q28" s="230" t="s">
        <v>175</v>
      </c>
      <c r="R28" s="230">
        <v>41779</v>
      </c>
      <c r="S28" s="230">
        <v>27638</v>
      </c>
      <c r="T28" s="231">
        <v>10</v>
      </c>
    </row>
    <row r="29" spans="1:20" hidden="1" outlineLevel="4">
      <c r="A29" s="229">
        <v>3</v>
      </c>
      <c r="B29" s="230" t="s">
        <v>173</v>
      </c>
      <c r="C29" s="230" t="s">
        <v>5</v>
      </c>
      <c r="D29" s="230" t="s">
        <v>185</v>
      </c>
      <c r="E29" s="64">
        <v>48</v>
      </c>
      <c r="F29" s="65">
        <f t="shared" si="0"/>
        <v>3.667703510802469E-2</v>
      </c>
      <c r="G29" s="65">
        <f t="shared" si="1"/>
        <v>8.2643711419753078E-3</v>
      </c>
      <c r="H29" s="230">
        <f t="shared" si="2"/>
        <v>0</v>
      </c>
      <c r="I29" s="230">
        <f t="shared" si="3"/>
        <v>48</v>
      </c>
      <c r="J29" s="230">
        <f t="shared" si="4"/>
        <v>0</v>
      </c>
      <c r="K29" s="230">
        <f t="shared" si="5"/>
        <v>48</v>
      </c>
      <c r="L29" s="230">
        <f t="shared" si="6"/>
        <v>0</v>
      </c>
      <c r="M29" s="230">
        <v>3</v>
      </c>
      <c r="N29" s="230">
        <v>12</v>
      </c>
      <c r="O29" s="230">
        <v>238</v>
      </c>
      <c r="P29" s="230">
        <v>4</v>
      </c>
      <c r="Q29" s="230" t="s">
        <v>175</v>
      </c>
      <c r="R29" s="230">
        <v>152107</v>
      </c>
      <c r="S29" s="230">
        <v>34274</v>
      </c>
      <c r="T29" s="231">
        <v>10</v>
      </c>
    </row>
    <row r="30" spans="1:20" hidden="1" outlineLevel="3">
      <c r="A30" s="229"/>
      <c r="B30" s="230"/>
      <c r="C30" s="208" t="s">
        <v>145</v>
      </c>
      <c r="D30" s="131"/>
      <c r="E30" s="132">
        <f>SUBTOTAL(9,E25:E29)</f>
        <v>1083</v>
      </c>
      <c r="F30" s="133"/>
      <c r="G30" s="133"/>
      <c r="H30" s="230">
        <f>SUBTOTAL(9,H25:H29)</f>
        <v>0</v>
      </c>
      <c r="I30" s="230">
        <f>SUBTOTAL(9,I25:I29)</f>
        <v>1083</v>
      </c>
      <c r="J30" s="230">
        <f>SUBTOTAL(9,J25:J29)</f>
        <v>0</v>
      </c>
      <c r="K30" s="230">
        <f>SUBTOTAL(9,K25:K29)</f>
        <v>277</v>
      </c>
      <c r="L30" s="230">
        <f>SUBTOTAL(9,L25:L29)</f>
        <v>806</v>
      </c>
      <c r="M30" s="230"/>
      <c r="N30" s="230"/>
      <c r="O30" s="230"/>
      <c r="P30" s="230"/>
      <c r="Q30" s="230"/>
      <c r="R30" s="230">
        <f>SUBTOTAL(9,R25:R29)</f>
        <v>1035438</v>
      </c>
      <c r="S30" s="230">
        <f>SUBTOTAL(9,S25:S29)</f>
        <v>3748405</v>
      </c>
      <c r="T30" s="231"/>
    </row>
    <row r="31" spans="1:20" ht="15.6" outlineLevel="2" collapsed="1">
      <c r="A31" s="229"/>
      <c r="B31" s="111" t="s">
        <v>176</v>
      </c>
      <c r="C31" s="77"/>
      <c r="D31" s="77"/>
      <c r="E31" s="78">
        <f>SUBTOTAL(9,E20:E29)</f>
        <v>1889</v>
      </c>
      <c r="F31" s="79">
        <v>8.4190329490422145E-3</v>
      </c>
      <c r="G31" s="79">
        <v>2.5254592867086249E-2</v>
      </c>
      <c r="H31" s="230">
        <f>SUBTOTAL(9,H20:H29)</f>
        <v>806</v>
      </c>
      <c r="I31" s="230">
        <f>SUBTOTAL(9,I20:I29)</f>
        <v>1083</v>
      </c>
      <c r="J31" s="230">
        <f>SUBTOTAL(9,J20:J29)</f>
        <v>0</v>
      </c>
      <c r="K31" s="230">
        <f>SUBTOTAL(9,K20:K29)</f>
        <v>277</v>
      </c>
      <c r="L31" s="230">
        <f>SUBTOTAL(9,L20:L29)</f>
        <v>1612</v>
      </c>
      <c r="M31" s="230"/>
      <c r="N31" s="230"/>
      <c r="O31" s="230"/>
      <c r="P31" s="230"/>
      <c r="Q31" s="230"/>
      <c r="R31" s="230">
        <f>SUBTOTAL(9,R20:R29)</f>
        <v>1374067</v>
      </c>
      <c r="S31" s="230">
        <f>SUBTOTAL(9,S20:S29)</f>
        <v>4121792</v>
      </c>
      <c r="T31" s="231"/>
    </row>
    <row r="32" spans="1:20" hidden="1" outlineLevel="4">
      <c r="A32" s="229">
        <v>3</v>
      </c>
      <c r="B32" s="230" t="s">
        <v>24</v>
      </c>
      <c r="C32" s="230" t="s">
        <v>4</v>
      </c>
      <c r="D32" s="230" t="s">
        <v>16</v>
      </c>
      <c r="E32" s="64">
        <v>305</v>
      </c>
      <c r="F32" s="65">
        <f t="shared" si="0"/>
        <v>5.1543715846994534E-3</v>
      </c>
      <c r="G32" s="65">
        <f t="shared" si="1"/>
        <v>1.5061854887674559E-3</v>
      </c>
      <c r="H32" s="230">
        <f t="shared" si="2"/>
        <v>305</v>
      </c>
      <c r="I32" s="230">
        <f t="shared" si="3"/>
        <v>0</v>
      </c>
      <c r="J32" s="230">
        <f t="shared" si="4"/>
        <v>0</v>
      </c>
      <c r="K32" s="230">
        <f t="shared" si="5"/>
        <v>0</v>
      </c>
      <c r="L32" s="230">
        <f t="shared" si="6"/>
        <v>305</v>
      </c>
      <c r="M32" s="230">
        <v>1</v>
      </c>
      <c r="N32" s="230">
        <v>30</v>
      </c>
      <c r="O32" s="230">
        <v>17</v>
      </c>
      <c r="P32" s="230">
        <v>3</v>
      </c>
      <c r="Q32" s="230" t="s">
        <v>17</v>
      </c>
      <c r="R32" s="230">
        <v>135828</v>
      </c>
      <c r="S32" s="230">
        <v>39691</v>
      </c>
      <c r="T32" s="231">
        <v>10</v>
      </c>
    </row>
    <row r="33" spans="1:20" hidden="1" outlineLevel="4">
      <c r="A33" s="229">
        <v>3</v>
      </c>
      <c r="B33" s="230" t="s">
        <v>24</v>
      </c>
      <c r="C33" s="230" t="s">
        <v>4</v>
      </c>
      <c r="D33" s="230" t="s">
        <v>19</v>
      </c>
      <c r="E33" s="64">
        <v>183</v>
      </c>
      <c r="F33" s="65">
        <f t="shared" si="0"/>
        <v>4.7456866019024487E-3</v>
      </c>
      <c r="G33" s="65">
        <f t="shared" si="1"/>
        <v>2.3676887269783444E-3</v>
      </c>
      <c r="H33" s="230">
        <f t="shared" si="2"/>
        <v>183</v>
      </c>
      <c r="I33" s="230">
        <f t="shared" si="3"/>
        <v>0</v>
      </c>
      <c r="J33" s="230">
        <f t="shared" si="4"/>
        <v>0</v>
      </c>
      <c r="K33" s="230">
        <f t="shared" si="5"/>
        <v>0</v>
      </c>
      <c r="L33" s="230">
        <f t="shared" si="6"/>
        <v>183</v>
      </c>
      <c r="M33" s="230">
        <v>1</v>
      </c>
      <c r="N33" s="230">
        <v>30</v>
      </c>
      <c r="O33" s="230">
        <v>18</v>
      </c>
      <c r="P33" s="230">
        <v>3</v>
      </c>
      <c r="Q33" s="230" t="s">
        <v>17</v>
      </c>
      <c r="R33" s="230">
        <v>75035</v>
      </c>
      <c r="S33" s="230">
        <v>37436</v>
      </c>
      <c r="T33" s="231">
        <v>10</v>
      </c>
    </row>
    <row r="34" spans="1:20" hidden="1" outlineLevel="4">
      <c r="A34" s="229">
        <v>3</v>
      </c>
      <c r="B34" s="230" t="s">
        <v>24</v>
      </c>
      <c r="C34" s="230" t="s">
        <v>4</v>
      </c>
      <c r="D34" s="230" t="s">
        <v>21</v>
      </c>
      <c r="E34" s="64">
        <v>61</v>
      </c>
      <c r="F34" s="65">
        <f t="shared" si="0"/>
        <v>4.6387370977534915E-3</v>
      </c>
      <c r="G34" s="65">
        <f t="shared" si="1"/>
        <v>1.6975941105039467E-3</v>
      </c>
      <c r="H34" s="230">
        <f t="shared" si="2"/>
        <v>61</v>
      </c>
      <c r="I34" s="230">
        <f t="shared" si="3"/>
        <v>0</v>
      </c>
      <c r="J34" s="230">
        <f t="shared" si="4"/>
        <v>0</v>
      </c>
      <c r="K34" s="230">
        <f t="shared" si="5"/>
        <v>0</v>
      </c>
      <c r="L34" s="230">
        <f t="shared" si="6"/>
        <v>61</v>
      </c>
      <c r="M34" s="230">
        <v>1</v>
      </c>
      <c r="N34" s="230">
        <v>30</v>
      </c>
      <c r="O34" s="230">
        <v>20</v>
      </c>
      <c r="P34" s="230">
        <v>3</v>
      </c>
      <c r="Q34" s="230" t="s">
        <v>17</v>
      </c>
      <c r="R34" s="230">
        <v>24448</v>
      </c>
      <c r="S34" s="230">
        <v>8947</v>
      </c>
      <c r="T34" s="231">
        <v>10</v>
      </c>
    </row>
    <row r="35" spans="1:20" hidden="1" outlineLevel="4">
      <c r="A35" s="229">
        <v>3</v>
      </c>
      <c r="B35" s="230" t="s">
        <v>24</v>
      </c>
      <c r="C35" s="230" t="s">
        <v>4</v>
      </c>
      <c r="D35" s="230" t="s">
        <v>109</v>
      </c>
      <c r="E35" s="64">
        <v>412</v>
      </c>
      <c r="F35" s="65">
        <f t="shared" si="0"/>
        <v>5.1203198040273281E-3</v>
      </c>
      <c r="G35" s="65">
        <f t="shared" si="1"/>
        <v>1.0497572815533981E-3</v>
      </c>
      <c r="H35" s="230">
        <f t="shared" si="2"/>
        <v>412</v>
      </c>
      <c r="I35" s="230">
        <f t="shared" si="3"/>
        <v>0</v>
      </c>
      <c r="J35" s="230">
        <f t="shared" si="4"/>
        <v>0</v>
      </c>
      <c r="K35" s="230">
        <f t="shared" si="5"/>
        <v>412</v>
      </c>
      <c r="L35" s="230">
        <f t="shared" si="6"/>
        <v>0</v>
      </c>
      <c r="M35" s="230">
        <v>3</v>
      </c>
      <c r="N35" s="230">
        <v>30</v>
      </c>
      <c r="O35" s="230">
        <v>162</v>
      </c>
      <c r="P35" s="230">
        <v>3</v>
      </c>
      <c r="Q35" s="230" t="s">
        <v>17</v>
      </c>
      <c r="R35" s="230">
        <v>182267</v>
      </c>
      <c r="S35" s="230">
        <v>37368</v>
      </c>
      <c r="T35" s="231">
        <v>10</v>
      </c>
    </row>
    <row r="36" spans="1:20" hidden="1" outlineLevel="4">
      <c r="A36" s="229">
        <v>3</v>
      </c>
      <c r="B36" s="230" t="s">
        <v>24</v>
      </c>
      <c r="C36" s="230" t="s">
        <v>4</v>
      </c>
      <c r="D36" s="230" t="s">
        <v>107</v>
      </c>
      <c r="E36" s="64">
        <v>63</v>
      </c>
      <c r="F36" s="65">
        <f t="shared" si="0"/>
        <v>9.3748162845385067E-3</v>
      </c>
      <c r="G36" s="65">
        <f t="shared" si="1"/>
        <v>0</v>
      </c>
      <c r="H36" s="230">
        <f t="shared" si="2"/>
        <v>63</v>
      </c>
      <c r="I36" s="230">
        <f t="shared" si="3"/>
        <v>0</v>
      </c>
      <c r="J36" s="230">
        <f t="shared" si="4"/>
        <v>0</v>
      </c>
      <c r="K36" s="230">
        <f t="shared" si="5"/>
        <v>0</v>
      </c>
      <c r="L36" s="230">
        <f t="shared" si="6"/>
        <v>63</v>
      </c>
      <c r="M36" s="230">
        <v>8</v>
      </c>
      <c r="N36" s="230">
        <v>30</v>
      </c>
      <c r="O36" s="230">
        <v>217</v>
      </c>
      <c r="P36" s="230">
        <v>3</v>
      </c>
      <c r="Q36" s="230" t="s">
        <v>17</v>
      </c>
      <c r="R36" s="230">
        <v>51029</v>
      </c>
      <c r="S36" s="230">
        <v>0</v>
      </c>
      <c r="T36" s="231">
        <v>10</v>
      </c>
    </row>
    <row r="37" spans="1:20" hidden="1" outlineLevel="4">
      <c r="A37" s="229">
        <v>3</v>
      </c>
      <c r="B37" s="230" t="s">
        <v>24</v>
      </c>
      <c r="C37" s="230" t="s">
        <v>4</v>
      </c>
      <c r="D37" s="230" t="s">
        <v>111</v>
      </c>
      <c r="E37" s="64">
        <v>1</v>
      </c>
      <c r="F37" s="65">
        <f t="shared" si="0"/>
        <v>7.0601851851851847E-4</v>
      </c>
      <c r="G37" s="65">
        <f t="shared" si="1"/>
        <v>4.7453703703703704E-4</v>
      </c>
      <c r="H37" s="230">
        <f t="shared" si="2"/>
        <v>1</v>
      </c>
      <c r="I37" s="230">
        <f t="shared" si="3"/>
        <v>0</v>
      </c>
      <c r="J37" s="230">
        <f t="shared" si="4"/>
        <v>0</v>
      </c>
      <c r="K37" s="230">
        <f t="shared" si="5"/>
        <v>1</v>
      </c>
      <c r="L37" s="230">
        <f t="shared" si="6"/>
        <v>0</v>
      </c>
      <c r="M37" s="230">
        <v>3</v>
      </c>
      <c r="N37" s="230">
        <v>30</v>
      </c>
      <c r="O37" s="230">
        <v>224</v>
      </c>
      <c r="P37" s="230">
        <v>3</v>
      </c>
      <c r="Q37" s="230" t="s">
        <v>17</v>
      </c>
      <c r="R37" s="230">
        <v>61</v>
      </c>
      <c r="S37" s="230">
        <v>41</v>
      </c>
      <c r="T37" s="231">
        <v>10</v>
      </c>
    </row>
    <row r="38" spans="1:20" hidden="1" outlineLevel="3">
      <c r="A38" s="229"/>
      <c r="B38" s="230"/>
      <c r="C38" s="207" t="s">
        <v>144</v>
      </c>
      <c r="D38" s="127"/>
      <c r="E38" s="128">
        <f>SUBTOTAL(9,E32:E37)</f>
        <v>1025</v>
      </c>
      <c r="F38" s="129"/>
      <c r="G38" s="129"/>
      <c r="H38" s="230">
        <f>SUBTOTAL(9,H32:H37)</f>
        <v>1025</v>
      </c>
      <c r="I38" s="230">
        <f>SUBTOTAL(9,I32:I37)</f>
        <v>0</v>
      </c>
      <c r="J38" s="230">
        <f>SUBTOTAL(9,J32:J37)</f>
        <v>0</v>
      </c>
      <c r="K38" s="230">
        <f>SUBTOTAL(9,K32:K37)</f>
        <v>413</v>
      </c>
      <c r="L38" s="230">
        <f>SUBTOTAL(9,L32:L37)</f>
        <v>612</v>
      </c>
      <c r="M38" s="230"/>
      <c r="N38" s="230"/>
      <c r="O38" s="230"/>
      <c r="P38" s="230"/>
      <c r="Q38" s="230"/>
      <c r="R38" s="230">
        <f>SUBTOTAL(9,R32:R37)</f>
        <v>468668</v>
      </c>
      <c r="S38" s="230">
        <f>SUBTOTAL(9,S32:S37)</f>
        <v>123483</v>
      </c>
      <c r="T38" s="231"/>
    </row>
    <row r="39" spans="1:20" hidden="1" outlineLevel="4">
      <c r="A39" s="229">
        <v>3</v>
      </c>
      <c r="B39" s="230" t="s">
        <v>24</v>
      </c>
      <c r="C39" s="230" t="s">
        <v>6</v>
      </c>
      <c r="D39" s="230" t="s">
        <v>113</v>
      </c>
      <c r="E39" s="64">
        <v>510</v>
      </c>
      <c r="F39" s="65">
        <f t="shared" si="0"/>
        <v>1.0283474037763253E-2</v>
      </c>
      <c r="G39" s="65">
        <f t="shared" si="1"/>
        <v>2.2925290486564996E-3</v>
      </c>
      <c r="H39" s="230">
        <f t="shared" si="2"/>
        <v>0</v>
      </c>
      <c r="I39" s="230">
        <f t="shared" si="3"/>
        <v>0</v>
      </c>
      <c r="J39" s="230">
        <f t="shared" si="4"/>
        <v>510</v>
      </c>
      <c r="K39" s="230">
        <f t="shared" si="5"/>
        <v>510</v>
      </c>
      <c r="L39" s="230">
        <f t="shared" si="6"/>
        <v>0</v>
      </c>
      <c r="M39" s="230">
        <v>3</v>
      </c>
      <c r="N39" s="230">
        <v>30</v>
      </c>
      <c r="O39" s="230">
        <v>202</v>
      </c>
      <c r="P39" s="230">
        <v>5</v>
      </c>
      <c r="Q39" s="230" t="s">
        <v>6</v>
      </c>
      <c r="R39" s="230">
        <v>453131</v>
      </c>
      <c r="S39" s="230">
        <v>101018</v>
      </c>
      <c r="T39" s="231">
        <v>10</v>
      </c>
    </row>
    <row r="40" spans="1:20" hidden="1" outlineLevel="3">
      <c r="A40" s="229"/>
      <c r="B40" s="230"/>
      <c r="C40" s="210" t="s">
        <v>146</v>
      </c>
      <c r="D40" s="135"/>
      <c r="E40" s="136">
        <f>SUBTOTAL(9,E39:E39)</f>
        <v>510</v>
      </c>
      <c r="F40" s="137"/>
      <c r="G40" s="137"/>
      <c r="H40" s="230">
        <f>SUBTOTAL(9,H39:H39)</f>
        <v>0</v>
      </c>
      <c r="I40" s="230">
        <f>SUBTOTAL(9,I39:I39)</f>
        <v>0</v>
      </c>
      <c r="J40" s="230">
        <f>SUBTOTAL(9,J39:J39)</f>
        <v>510</v>
      </c>
      <c r="K40" s="230">
        <f>SUBTOTAL(9,K39:K39)</f>
        <v>510</v>
      </c>
      <c r="L40" s="230">
        <f>SUBTOTAL(9,L39:L39)</f>
        <v>0</v>
      </c>
      <c r="M40" s="230"/>
      <c r="N40" s="230"/>
      <c r="O40" s="230"/>
      <c r="P40" s="230"/>
      <c r="Q40" s="230"/>
      <c r="R40" s="230">
        <f>SUBTOTAL(9,R39:R39)</f>
        <v>453131</v>
      </c>
      <c r="S40" s="230">
        <f>SUBTOTAL(9,S39:S39)</f>
        <v>101018</v>
      </c>
      <c r="T40" s="231"/>
    </row>
    <row r="41" spans="1:20" ht="15.6" outlineLevel="2" collapsed="1">
      <c r="A41" s="229"/>
      <c r="B41" s="111" t="s">
        <v>82</v>
      </c>
      <c r="C41" s="77"/>
      <c r="D41" s="77"/>
      <c r="E41" s="78">
        <f>SUBTOTAL(9,E32:E39)</f>
        <v>1535</v>
      </c>
      <c r="F41" s="79">
        <v>6.9504689950536849E-3</v>
      </c>
      <c r="G41" s="79">
        <v>1.6927629991555072E-3</v>
      </c>
      <c r="H41" s="230">
        <f>SUBTOTAL(9,H32:H39)</f>
        <v>1025</v>
      </c>
      <c r="I41" s="230">
        <f>SUBTOTAL(9,I32:I39)</f>
        <v>0</v>
      </c>
      <c r="J41" s="230">
        <f>SUBTOTAL(9,J32:J39)</f>
        <v>510</v>
      </c>
      <c r="K41" s="230">
        <f>SUBTOTAL(9,K32:K39)</f>
        <v>923</v>
      </c>
      <c r="L41" s="230">
        <f>SUBTOTAL(9,L32:L39)</f>
        <v>612</v>
      </c>
      <c r="M41" s="230"/>
      <c r="N41" s="230"/>
      <c r="O41" s="230"/>
      <c r="P41" s="230"/>
      <c r="Q41" s="230"/>
      <c r="R41" s="230">
        <f>SUBTOTAL(9,R32:R39)</f>
        <v>921799</v>
      </c>
      <c r="S41" s="230">
        <f>SUBTOTAL(9,S32:S39)</f>
        <v>224501</v>
      </c>
      <c r="T41" s="231"/>
    </row>
    <row r="42" spans="1:20" hidden="1" outlineLevel="4">
      <c r="A42" s="229">
        <v>3</v>
      </c>
      <c r="B42" s="230" t="s">
        <v>25</v>
      </c>
      <c r="C42" s="230" t="s">
        <v>4</v>
      </c>
      <c r="D42" s="230" t="s">
        <v>16</v>
      </c>
      <c r="E42" s="64">
        <v>64</v>
      </c>
      <c r="F42" s="65">
        <f t="shared" si="0"/>
        <v>1.3942238136574074E-2</v>
      </c>
      <c r="G42" s="65">
        <f t="shared" si="1"/>
        <v>3.1333188657407408E-3</v>
      </c>
      <c r="H42" s="230">
        <f t="shared" si="2"/>
        <v>64</v>
      </c>
      <c r="I42" s="230">
        <f t="shared" si="3"/>
        <v>0</v>
      </c>
      <c r="J42" s="230">
        <f t="shared" si="4"/>
        <v>0</v>
      </c>
      <c r="K42" s="230">
        <f t="shared" si="5"/>
        <v>0</v>
      </c>
      <c r="L42" s="230">
        <f t="shared" si="6"/>
        <v>64</v>
      </c>
      <c r="M42" s="230">
        <v>1</v>
      </c>
      <c r="N42" s="230">
        <v>27</v>
      </c>
      <c r="O42" s="230">
        <v>17</v>
      </c>
      <c r="P42" s="230">
        <v>3</v>
      </c>
      <c r="Q42" s="230" t="s">
        <v>17</v>
      </c>
      <c r="R42" s="230">
        <v>77095</v>
      </c>
      <c r="S42" s="230">
        <v>17326</v>
      </c>
      <c r="T42" s="231">
        <v>10</v>
      </c>
    </row>
    <row r="43" spans="1:20" hidden="1" outlineLevel="4">
      <c r="A43" s="229">
        <v>3</v>
      </c>
      <c r="B43" s="230" t="s">
        <v>25</v>
      </c>
      <c r="C43" s="230" t="s">
        <v>4</v>
      </c>
      <c r="D43" s="230" t="s">
        <v>19</v>
      </c>
      <c r="E43" s="64">
        <v>97</v>
      </c>
      <c r="F43" s="65">
        <f t="shared" si="0"/>
        <v>6.8413516609392901E-3</v>
      </c>
      <c r="G43" s="65">
        <f t="shared" si="1"/>
        <v>2.1239022527682321E-3</v>
      </c>
      <c r="H43" s="230">
        <f t="shared" si="2"/>
        <v>97</v>
      </c>
      <c r="I43" s="230">
        <f t="shared" si="3"/>
        <v>0</v>
      </c>
      <c r="J43" s="230">
        <f t="shared" si="4"/>
        <v>0</v>
      </c>
      <c r="K43" s="230">
        <f t="shared" si="5"/>
        <v>0</v>
      </c>
      <c r="L43" s="230">
        <f t="shared" si="6"/>
        <v>97</v>
      </c>
      <c r="M43" s="230">
        <v>1</v>
      </c>
      <c r="N43" s="230">
        <v>27</v>
      </c>
      <c r="O43" s="230">
        <v>18</v>
      </c>
      <c r="P43" s="230">
        <v>3</v>
      </c>
      <c r="Q43" s="230" t="s">
        <v>17</v>
      </c>
      <c r="R43" s="230">
        <v>57336</v>
      </c>
      <c r="S43" s="230">
        <v>17800</v>
      </c>
      <c r="T43" s="231">
        <v>10</v>
      </c>
    </row>
    <row r="44" spans="1:20" hidden="1" outlineLevel="4">
      <c r="A44" s="229">
        <v>3</v>
      </c>
      <c r="B44" s="230" t="s">
        <v>25</v>
      </c>
      <c r="C44" s="230" t="s">
        <v>4</v>
      </c>
      <c r="D44" s="230" t="s">
        <v>21</v>
      </c>
      <c r="E44" s="64">
        <v>18</v>
      </c>
      <c r="F44" s="65">
        <f t="shared" si="0"/>
        <v>9.2052469135802482E-3</v>
      </c>
      <c r="G44" s="65">
        <f t="shared" si="1"/>
        <v>3.901105967078189E-3</v>
      </c>
      <c r="H44" s="230">
        <f t="shared" si="2"/>
        <v>18</v>
      </c>
      <c r="I44" s="230">
        <f t="shared" si="3"/>
        <v>0</v>
      </c>
      <c r="J44" s="230">
        <f t="shared" si="4"/>
        <v>0</v>
      </c>
      <c r="K44" s="230">
        <f t="shared" si="5"/>
        <v>0</v>
      </c>
      <c r="L44" s="230">
        <f t="shared" si="6"/>
        <v>18</v>
      </c>
      <c r="M44" s="230">
        <v>1</v>
      </c>
      <c r="N44" s="230">
        <v>27</v>
      </c>
      <c r="O44" s="230">
        <v>20</v>
      </c>
      <c r="P44" s="230">
        <v>3</v>
      </c>
      <c r="Q44" s="230" t="s">
        <v>17</v>
      </c>
      <c r="R44" s="230">
        <v>14316</v>
      </c>
      <c r="S44" s="230">
        <v>6067</v>
      </c>
      <c r="T44" s="231">
        <v>10</v>
      </c>
    </row>
    <row r="45" spans="1:20" hidden="1" outlineLevel="4">
      <c r="A45" s="229">
        <v>3</v>
      </c>
      <c r="B45" s="230" t="s">
        <v>25</v>
      </c>
      <c r="C45" s="230" t="s">
        <v>4</v>
      </c>
      <c r="D45" s="230" t="s">
        <v>109</v>
      </c>
      <c r="E45" s="64">
        <v>304</v>
      </c>
      <c r="F45" s="65">
        <f t="shared" si="0"/>
        <v>7.1313048245614042E-3</v>
      </c>
      <c r="G45" s="65">
        <f t="shared" si="1"/>
        <v>2.5119928728070179E-3</v>
      </c>
      <c r="H45" s="230">
        <f t="shared" si="2"/>
        <v>304</v>
      </c>
      <c r="I45" s="230">
        <f t="shared" si="3"/>
        <v>0</v>
      </c>
      <c r="J45" s="230">
        <f t="shared" si="4"/>
        <v>0</v>
      </c>
      <c r="K45" s="230">
        <f t="shared" si="5"/>
        <v>304</v>
      </c>
      <c r="L45" s="230">
        <f t="shared" si="6"/>
        <v>0</v>
      </c>
      <c r="M45" s="230">
        <v>3</v>
      </c>
      <c r="N45" s="230">
        <v>27</v>
      </c>
      <c r="O45" s="230">
        <v>162</v>
      </c>
      <c r="P45" s="230">
        <v>3</v>
      </c>
      <c r="Q45" s="230" t="s">
        <v>17</v>
      </c>
      <c r="R45" s="230">
        <v>187308</v>
      </c>
      <c r="S45" s="230">
        <v>65979</v>
      </c>
      <c r="T45" s="231">
        <v>10</v>
      </c>
    </row>
    <row r="46" spans="1:20" hidden="1" outlineLevel="4">
      <c r="A46" s="229">
        <v>3</v>
      </c>
      <c r="B46" s="230" t="s">
        <v>25</v>
      </c>
      <c r="C46" s="230" t="s">
        <v>4</v>
      </c>
      <c r="D46" s="230" t="s">
        <v>107</v>
      </c>
      <c r="E46" s="64">
        <v>34</v>
      </c>
      <c r="F46" s="65">
        <f t="shared" si="0"/>
        <v>1.7027505446623094E-2</v>
      </c>
      <c r="G46" s="65">
        <f t="shared" si="1"/>
        <v>6.8082788671023961E-7</v>
      </c>
      <c r="H46" s="230">
        <f t="shared" si="2"/>
        <v>34</v>
      </c>
      <c r="I46" s="230">
        <f t="shared" si="3"/>
        <v>0</v>
      </c>
      <c r="J46" s="230">
        <f t="shared" si="4"/>
        <v>0</v>
      </c>
      <c r="K46" s="230">
        <f t="shared" si="5"/>
        <v>0</v>
      </c>
      <c r="L46" s="230">
        <f t="shared" si="6"/>
        <v>34</v>
      </c>
      <c r="M46" s="230">
        <v>8</v>
      </c>
      <c r="N46" s="230">
        <v>27</v>
      </c>
      <c r="O46" s="230">
        <v>217</v>
      </c>
      <c r="P46" s="230">
        <v>3</v>
      </c>
      <c r="Q46" s="230" t="s">
        <v>17</v>
      </c>
      <c r="R46" s="230">
        <v>50020</v>
      </c>
      <c r="S46" s="230">
        <v>2</v>
      </c>
      <c r="T46" s="231">
        <v>10</v>
      </c>
    </row>
    <row r="47" spans="1:20" hidden="1" outlineLevel="3">
      <c r="A47" s="229"/>
      <c r="B47" s="230"/>
      <c r="C47" s="207" t="s">
        <v>144</v>
      </c>
      <c r="D47" s="127"/>
      <c r="E47" s="128">
        <f>SUBTOTAL(9,E42:E46)</f>
        <v>517</v>
      </c>
      <c r="F47" s="129"/>
      <c r="G47" s="129"/>
      <c r="H47" s="230">
        <f>SUBTOTAL(9,H42:H46)</f>
        <v>517</v>
      </c>
      <c r="I47" s="230">
        <f>SUBTOTAL(9,I42:I46)</f>
        <v>0</v>
      </c>
      <c r="J47" s="230">
        <f>SUBTOTAL(9,J42:J46)</f>
        <v>0</v>
      </c>
      <c r="K47" s="230">
        <f>SUBTOTAL(9,K42:K46)</f>
        <v>304</v>
      </c>
      <c r="L47" s="230">
        <f>SUBTOTAL(9,L42:L46)</f>
        <v>213</v>
      </c>
      <c r="M47" s="230"/>
      <c r="N47" s="230"/>
      <c r="O47" s="230"/>
      <c r="P47" s="230"/>
      <c r="Q47" s="230"/>
      <c r="R47" s="230">
        <f>SUBTOTAL(9,R42:R46)</f>
        <v>386075</v>
      </c>
      <c r="S47" s="230">
        <f>SUBTOTAL(9,S42:S46)</f>
        <v>107174</v>
      </c>
      <c r="T47" s="231"/>
    </row>
    <row r="48" spans="1:20" hidden="1" outlineLevel="4">
      <c r="A48" s="229">
        <v>3</v>
      </c>
      <c r="B48" s="230" t="s">
        <v>25</v>
      </c>
      <c r="C48" s="230" t="s">
        <v>6</v>
      </c>
      <c r="D48" s="230" t="s">
        <v>114</v>
      </c>
      <c r="E48" s="64">
        <v>225</v>
      </c>
      <c r="F48" s="65">
        <f t="shared" si="0"/>
        <v>2.0809310699588475E-2</v>
      </c>
      <c r="G48" s="65">
        <f t="shared" si="1"/>
        <v>5.6822016460905348E-3</v>
      </c>
      <c r="H48" s="230">
        <f t="shared" si="2"/>
        <v>0</v>
      </c>
      <c r="I48" s="230">
        <f t="shared" si="3"/>
        <v>0</v>
      </c>
      <c r="J48" s="230">
        <f t="shared" si="4"/>
        <v>225</v>
      </c>
      <c r="K48" s="230">
        <f t="shared" si="5"/>
        <v>225</v>
      </c>
      <c r="L48" s="230">
        <f t="shared" si="6"/>
        <v>0</v>
      </c>
      <c r="M48" s="230">
        <v>3</v>
      </c>
      <c r="N48" s="230">
        <v>27</v>
      </c>
      <c r="O48" s="230">
        <v>169</v>
      </c>
      <c r="P48" s="230">
        <v>5</v>
      </c>
      <c r="Q48" s="230" t="s">
        <v>6</v>
      </c>
      <c r="R48" s="230">
        <v>404533</v>
      </c>
      <c r="S48" s="230">
        <v>110462</v>
      </c>
      <c r="T48" s="231">
        <v>10</v>
      </c>
    </row>
    <row r="49" spans="1:20" hidden="1" outlineLevel="3">
      <c r="A49" s="229"/>
      <c r="B49" s="230"/>
      <c r="C49" s="210" t="s">
        <v>146</v>
      </c>
      <c r="D49" s="135"/>
      <c r="E49" s="136">
        <f>SUBTOTAL(9,E48:E48)</f>
        <v>225</v>
      </c>
      <c r="F49" s="137"/>
      <c r="G49" s="137"/>
      <c r="H49" s="230">
        <f>SUBTOTAL(9,H48:H48)</f>
        <v>0</v>
      </c>
      <c r="I49" s="230">
        <f>SUBTOTAL(9,I48:I48)</f>
        <v>0</v>
      </c>
      <c r="J49" s="230">
        <f>SUBTOTAL(9,J48:J48)</f>
        <v>225</v>
      </c>
      <c r="K49" s="230">
        <f>SUBTOTAL(9,K48:K48)</f>
        <v>225</v>
      </c>
      <c r="L49" s="230">
        <f>SUBTOTAL(9,L48:L48)</f>
        <v>0</v>
      </c>
      <c r="M49" s="230"/>
      <c r="N49" s="230"/>
      <c r="O49" s="230"/>
      <c r="P49" s="230"/>
      <c r="Q49" s="230"/>
      <c r="R49" s="230">
        <f>SUBTOTAL(9,R48:R48)</f>
        <v>404533</v>
      </c>
      <c r="S49" s="230">
        <f>SUBTOTAL(9,S48:S48)</f>
        <v>110462</v>
      </c>
      <c r="T49" s="231"/>
    </row>
    <row r="50" spans="1:20" ht="15.6" outlineLevel="2" collapsed="1">
      <c r="A50" s="229"/>
      <c r="B50" s="111" t="s">
        <v>83</v>
      </c>
      <c r="C50" s="77"/>
      <c r="D50" s="77"/>
      <c r="E50" s="78">
        <f>SUBTOTAL(9,E42:E48)</f>
        <v>742</v>
      </c>
      <c r="F50" s="79">
        <v>1.2332285115303983E-2</v>
      </c>
      <c r="G50" s="79">
        <v>3.3947913546970151E-3</v>
      </c>
      <c r="H50" s="230">
        <f>SUBTOTAL(9,H42:H48)</f>
        <v>517</v>
      </c>
      <c r="I50" s="230">
        <f>SUBTOTAL(9,I42:I48)</f>
        <v>0</v>
      </c>
      <c r="J50" s="230">
        <f>SUBTOTAL(9,J42:J48)</f>
        <v>225</v>
      </c>
      <c r="K50" s="230">
        <f>SUBTOTAL(9,K42:K48)</f>
        <v>529</v>
      </c>
      <c r="L50" s="230">
        <f>SUBTOTAL(9,L42:L48)</f>
        <v>213</v>
      </c>
      <c r="M50" s="230"/>
      <c r="N50" s="230"/>
      <c r="O50" s="230"/>
      <c r="P50" s="230"/>
      <c r="Q50" s="230"/>
      <c r="R50" s="230">
        <f>SUBTOTAL(9,R42:R48)</f>
        <v>790608</v>
      </c>
      <c r="S50" s="230">
        <f>SUBTOTAL(9,S42:S48)</f>
        <v>217636</v>
      </c>
      <c r="T50" s="231"/>
    </row>
    <row r="51" spans="1:20" hidden="1" outlineLevel="4">
      <c r="A51" s="229">
        <v>3</v>
      </c>
      <c r="B51" s="230" t="s">
        <v>202</v>
      </c>
      <c r="C51" s="230" t="s">
        <v>4</v>
      </c>
      <c r="D51" s="230" t="s">
        <v>16</v>
      </c>
      <c r="E51" s="64">
        <v>79</v>
      </c>
      <c r="F51" s="65">
        <f t="shared" si="0"/>
        <v>1.1476793248945148E-2</v>
      </c>
      <c r="G51" s="65">
        <f t="shared" si="1"/>
        <v>2.6593999062353491E-3</v>
      </c>
      <c r="H51" s="230">
        <f t="shared" si="2"/>
        <v>79</v>
      </c>
      <c r="I51" s="230">
        <f t="shared" si="3"/>
        <v>0</v>
      </c>
      <c r="J51" s="230">
        <f t="shared" si="4"/>
        <v>0</v>
      </c>
      <c r="K51" s="230">
        <f t="shared" si="5"/>
        <v>0</v>
      </c>
      <c r="L51" s="230">
        <f t="shared" si="6"/>
        <v>79</v>
      </c>
      <c r="M51" s="230">
        <v>1</v>
      </c>
      <c r="N51" s="230">
        <v>22</v>
      </c>
      <c r="O51" s="230">
        <v>17</v>
      </c>
      <c r="P51" s="230">
        <v>3</v>
      </c>
      <c r="Q51" s="230" t="s">
        <v>17</v>
      </c>
      <c r="R51" s="230">
        <v>78336</v>
      </c>
      <c r="S51" s="230">
        <v>18152</v>
      </c>
      <c r="T51" s="231">
        <v>10</v>
      </c>
    </row>
    <row r="52" spans="1:20" hidden="1" outlineLevel="4">
      <c r="A52" s="229">
        <v>3</v>
      </c>
      <c r="B52" s="230" t="s">
        <v>202</v>
      </c>
      <c r="C52" s="230" t="s">
        <v>4</v>
      </c>
      <c r="D52" s="230" t="s">
        <v>19</v>
      </c>
      <c r="E52" s="64">
        <v>59</v>
      </c>
      <c r="F52" s="65">
        <f t="shared" si="0"/>
        <v>5.109463276836158E-3</v>
      </c>
      <c r="G52" s="65">
        <f t="shared" si="1"/>
        <v>2.9078389830508476E-3</v>
      </c>
      <c r="H52" s="230">
        <f t="shared" si="2"/>
        <v>59</v>
      </c>
      <c r="I52" s="230">
        <f t="shared" si="3"/>
        <v>0</v>
      </c>
      <c r="J52" s="230">
        <f t="shared" si="4"/>
        <v>0</v>
      </c>
      <c r="K52" s="230">
        <f t="shared" si="5"/>
        <v>0</v>
      </c>
      <c r="L52" s="230">
        <f t="shared" si="6"/>
        <v>59</v>
      </c>
      <c r="M52" s="230">
        <v>1</v>
      </c>
      <c r="N52" s="230">
        <v>22</v>
      </c>
      <c r="O52" s="230">
        <v>18</v>
      </c>
      <c r="P52" s="230">
        <v>3</v>
      </c>
      <c r="Q52" s="230" t="s">
        <v>17</v>
      </c>
      <c r="R52" s="230">
        <v>26046</v>
      </c>
      <c r="S52" s="230">
        <v>14823</v>
      </c>
      <c r="T52" s="231">
        <v>10</v>
      </c>
    </row>
    <row r="53" spans="1:20" hidden="1" outlineLevel="4">
      <c r="A53" s="229">
        <v>3</v>
      </c>
      <c r="B53" s="230" t="s">
        <v>202</v>
      </c>
      <c r="C53" s="230" t="s">
        <v>4</v>
      </c>
      <c r="D53" s="230" t="s">
        <v>21</v>
      </c>
      <c r="E53" s="64">
        <v>24</v>
      </c>
      <c r="F53" s="65">
        <f t="shared" si="0"/>
        <v>5.5145640432098762E-3</v>
      </c>
      <c r="G53" s="65">
        <f t="shared" si="1"/>
        <v>4.5230516975308648E-3</v>
      </c>
      <c r="H53" s="230">
        <f t="shared" si="2"/>
        <v>24</v>
      </c>
      <c r="I53" s="230">
        <f t="shared" si="3"/>
        <v>0</v>
      </c>
      <c r="J53" s="230">
        <f t="shared" si="4"/>
        <v>0</v>
      </c>
      <c r="K53" s="230">
        <f t="shared" si="5"/>
        <v>0</v>
      </c>
      <c r="L53" s="230">
        <f t="shared" si="6"/>
        <v>24</v>
      </c>
      <c r="M53" s="230">
        <v>1</v>
      </c>
      <c r="N53" s="230">
        <v>22</v>
      </c>
      <c r="O53" s="230">
        <v>20</v>
      </c>
      <c r="P53" s="230">
        <v>3</v>
      </c>
      <c r="Q53" s="230" t="s">
        <v>17</v>
      </c>
      <c r="R53" s="230">
        <v>11435</v>
      </c>
      <c r="S53" s="230">
        <v>9379</v>
      </c>
      <c r="T53" s="231">
        <v>10</v>
      </c>
    </row>
    <row r="54" spans="1:20" hidden="1" outlineLevel="4">
      <c r="A54" s="229">
        <v>3</v>
      </c>
      <c r="B54" s="230" t="s">
        <v>202</v>
      </c>
      <c r="C54" s="230" t="s">
        <v>4</v>
      </c>
      <c r="D54" s="230" t="s">
        <v>107</v>
      </c>
      <c r="E54" s="64">
        <v>53</v>
      </c>
      <c r="F54" s="65">
        <f t="shared" si="0"/>
        <v>7.4541404612159332E-3</v>
      </c>
      <c r="G54" s="65">
        <f t="shared" si="1"/>
        <v>2.1837875611460516E-7</v>
      </c>
      <c r="H54" s="230">
        <f t="shared" si="2"/>
        <v>53</v>
      </c>
      <c r="I54" s="230">
        <f t="shared" si="3"/>
        <v>0</v>
      </c>
      <c r="J54" s="230">
        <f t="shared" si="4"/>
        <v>0</v>
      </c>
      <c r="K54" s="230">
        <f t="shared" si="5"/>
        <v>0</v>
      </c>
      <c r="L54" s="230">
        <f t="shared" si="6"/>
        <v>53</v>
      </c>
      <c r="M54" s="230">
        <v>8</v>
      </c>
      <c r="N54" s="230">
        <v>22</v>
      </c>
      <c r="O54" s="230">
        <v>217</v>
      </c>
      <c r="P54" s="230">
        <v>3</v>
      </c>
      <c r="Q54" s="230" t="s">
        <v>17</v>
      </c>
      <c r="R54" s="230">
        <v>34134</v>
      </c>
      <c r="S54" s="230">
        <v>1</v>
      </c>
      <c r="T54" s="231">
        <v>10</v>
      </c>
    </row>
    <row r="55" spans="1:20" hidden="1" outlineLevel="3">
      <c r="A55" s="229"/>
      <c r="B55" s="230"/>
      <c r="C55" s="207" t="s">
        <v>144</v>
      </c>
      <c r="D55" s="127"/>
      <c r="E55" s="128">
        <f>SUBTOTAL(9,E51:E54)</f>
        <v>215</v>
      </c>
      <c r="F55" s="129"/>
      <c r="G55" s="129"/>
      <c r="H55" s="230">
        <f>SUBTOTAL(9,H51:H54)</f>
        <v>215</v>
      </c>
      <c r="I55" s="230">
        <f>SUBTOTAL(9,I51:I54)</f>
        <v>0</v>
      </c>
      <c r="J55" s="230">
        <f>SUBTOTAL(9,J51:J54)</f>
        <v>0</v>
      </c>
      <c r="K55" s="230">
        <f>SUBTOTAL(9,K51:K54)</f>
        <v>0</v>
      </c>
      <c r="L55" s="230">
        <f>SUBTOTAL(9,L51:L54)</f>
        <v>215</v>
      </c>
      <c r="M55" s="230"/>
      <c r="N55" s="230"/>
      <c r="O55" s="230"/>
      <c r="P55" s="230"/>
      <c r="Q55" s="230"/>
      <c r="R55" s="230">
        <f>SUBTOTAL(9,R51:R54)</f>
        <v>149951</v>
      </c>
      <c r="S55" s="230">
        <f>SUBTOTAL(9,S51:S54)</f>
        <v>42355</v>
      </c>
      <c r="T55" s="231"/>
    </row>
    <row r="56" spans="1:20" hidden="1" outlineLevel="4">
      <c r="A56" s="229">
        <v>3</v>
      </c>
      <c r="B56" s="230" t="s">
        <v>202</v>
      </c>
      <c r="C56" s="230" t="s">
        <v>6</v>
      </c>
      <c r="D56" s="230" t="s">
        <v>33</v>
      </c>
      <c r="E56" s="64">
        <v>9</v>
      </c>
      <c r="F56" s="65">
        <f t="shared" si="0"/>
        <v>7.2260802469135809E-3</v>
      </c>
      <c r="G56" s="65">
        <f t="shared" si="1"/>
        <v>5.0038580246913574E-3</v>
      </c>
      <c r="H56" s="230">
        <f t="shared" si="2"/>
        <v>0</v>
      </c>
      <c r="I56" s="230">
        <f t="shared" si="3"/>
        <v>0</v>
      </c>
      <c r="J56" s="230">
        <f t="shared" si="4"/>
        <v>9</v>
      </c>
      <c r="K56" s="230">
        <f t="shared" si="5"/>
        <v>0</v>
      </c>
      <c r="L56" s="230">
        <f t="shared" si="6"/>
        <v>9</v>
      </c>
      <c r="M56" s="230">
        <v>1</v>
      </c>
      <c r="N56" s="230">
        <v>22</v>
      </c>
      <c r="O56" s="230">
        <v>86</v>
      </c>
      <c r="P56" s="230">
        <v>5</v>
      </c>
      <c r="Q56" s="230" t="s">
        <v>6</v>
      </c>
      <c r="R56" s="230">
        <v>5619</v>
      </c>
      <c r="S56" s="230">
        <v>3891</v>
      </c>
      <c r="T56" s="231">
        <v>10</v>
      </c>
    </row>
    <row r="57" spans="1:20" hidden="1" outlineLevel="4">
      <c r="A57" s="229">
        <v>3</v>
      </c>
      <c r="B57" s="230" t="s">
        <v>202</v>
      </c>
      <c r="C57" s="230" t="s">
        <v>6</v>
      </c>
      <c r="D57" s="230" t="s">
        <v>203</v>
      </c>
      <c r="E57" s="64">
        <v>99</v>
      </c>
      <c r="F57" s="65">
        <f t="shared" si="0"/>
        <v>9.3621399176954737E-3</v>
      </c>
      <c r="G57" s="65">
        <f t="shared" si="1"/>
        <v>5.9511784511784502E-3</v>
      </c>
      <c r="H57" s="230">
        <f t="shared" si="2"/>
        <v>0</v>
      </c>
      <c r="I57" s="230">
        <f t="shared" si="3"/>
        <v>0</v>
      </c>
      <c r="J57" s="230">
        <f t="shared" si="4"/>
        <v>99</v>
      </c>
      <c r="K57" s="230">
        <f t="shared" si="5"/>
        <v>0</v>
      </c>
      <c r="L57" s="230">
        <f t="shared" si="6"/>
        <v>99</v>
      </c>
      <c r="M57" s="230">
        <v>1</v>
      </c>
      <c r="N57" s="230">
        <v>22</v>
      </c>
      <c r="O57" s="230">
        <v>99</v>
      </c>
      <c r="P57" s="230">
        <v>5</v>
      </c>
      <c r="Q57" s="230" t="s">
        <v>6</v>
      </c>
      <c r="R57" s="230">
        <v>80080</v>
      </c>
      <c r="S57" s="230">
        <v>50904</v>
      </c>
      <c r="T57" s="231">
        <v>10</v>
      </c>
    </row>
    <row r="58" spans="1:20" hidden="1" outlineLevel="4">
      <c r="A58" s="229">
        <v>3</v>
      </c>
      <c r="B58" s="230" t="s">
        <v>202</v>
      </c>
      <c r="C58" s="230" t="s">
        <v>6</v>
      </c>
      <c r="D58" s="230" t="s">
        <v>204</v>
      </c>
      <c r="E58" s="64">
        <v>284</v>
      </c>
      <c r="F58" s="65">
        <f t="shared" si="0"/>
        <v>4.6170774647887325E-3</v>
      </c>
      <c r="G58" s="65">
        <f t="shared" si="1"/>
        <v>1.6333300730307773E-3</v>
      </c>
      <c r="H58" s="230">
        <f t="shared" si="2"/>
        <v>0</v>
      </c>
      <c r="I58" s="230">
        <f t="shared" si="3"/>
        <v>0</v>
      </c>
      <c r="J58" s="230">
        <f t="shared" si="4"/>
        <v>284</v>
      </c>
      <c r="K58" s="230">
        <f t="shared" si="5"/>
        <v>0</v>
      </c>
      <c r="L58" s="230">
        <f t="shared" si="6"/>
        <v>284</v>
      </c>
      <c r="M58" s="230">
        <v>1</v>
      </c>
      <c r="N58" s="230">
        <v>22</v>
      </c>
      <c r="O58" s="230">
        <v>100</v>
      </c>
      <c r="P58" s="230">
        <v>5</v>
      </c>
      <c r="Q58" s="230" t="s">
        <v>6</v>
      </c>
      <c r="R58" s="230">
        <v>113292</v>
      </c>
      <c r="S58" s="230">
        <v>40078</v>
      </c>
      <c r="T58" s="231">
        <v>10</v>
      </c>
    </row>
    <row r="59" spans="1:20" hidden="1" outlineLevel="4">
      <c r="A59" s="229">
        <v>3</v>
      </c>
      <c r="B59" s="230" t="s">
        <v>202</v>
      </c>
      <c r="C59" s="230" t="s">
        <v>6</v>
      </c>
      <c r="D59" s="230" t="s">
        <v>34</v>
      </c>
      <c r="E59" s="64">
        <v>85</v>
      </c>
      <c r="F59" s="65">
        <f t="shared" si="0"/>
        <v>1.2819716775599127E-2</v>
      </c>
      <c r="G59" s="65">
        <f t="shared" si="1"/>
        <v>5.3342864923747275E-3</v>
      </c>
      <c r="H59" s="230">
        <f t="shared" si="2"/>
        <v>0</v>
      </c>
      <c r="I59" s="230">
        <f t="shared" si="3"/>
        <v>0</v>
      </c>
      <c r="J59" s="230">
        <f t="shared" si="4"/>
        <v>85</v>
      </c>
      <c r="K59" s="230">
        <f t="shared" si="5"/>
        <v>0</v>
      </c>
      <c r="L59" s="230">
        <f t="shared" si="6"/>
        <v>85</v>
      </c>
      <c r="M59" s="230">
        <v>1</v>
      </c>
      <c r="N59" s="230">
        <v>22</v>
      </c>
      <c r="O59" s="230">
        <v>103</v>
      </c>
      <c r="P59" s="230">
        <v>5</v>
      </c>
      <c r="Q59" s="230" t="s">
        <v>6</v>
      </c>
      <c r="R59" s="230">
        <v>94148</v>
      </c>
      <c r="S59" s="230">
        <v>39175</v>
      </c>
      <c r="T59" s="231">
        <v>10</v>
      </c>
    </row>
    <row r="60" spans="1:20" hidden="1" outlineLevel="3">
      <c r="A60" s="229"/>
      <c r="B60" s="230"/>
      <c r="C60" s="210" t="s">
        <v>146</v>
      </c>
      <c r="D60" s="135"/>
      <c r="E60" s="136">
        <f>SUBTOTAL(9,E56:E59)</f>
        <v>477</v>
      </c>
      <c r="F60" s="137"/>
      <c r="G60" s="137"/>
      <c r="H60" s="230">
        <f>SUBTOTAL(9,H56:H59)</f>
        <v>0</v>
      </c>
      <c r="I60" s="230">
        <f>SUBTOTAL(9,I56:I59)</f>
        <v>0</v>
      </c>
      <c r="J60" s="230">
        <f>SUBTOTAL(9,J56:J59)</f>
        <v>477</v>
      </c>
      <c r="K60" s="230">
        <f>SUBTOTAL(9,K56:K59)</f>
        <v>0</v>
      </c>
      <c r="L60" s="230">
        <f>SUBTOTAL(9,L56:L59)</f>
        <v>477</v>
      </c>
      <c r="M60" s="230"/>
      <c r="N60" s="230"/>
      <c r="O60" s="230"/>
      <c r="P60" s="230"/>
      <c r="Q60" s="230"/>
      <c r="R60" s="230">
        <f>SUBTOTAL(9,R56:R59)</f>
        <v>293139</v>
      </c>
      <c r="S60" s="230">
        <f>SUBTOTAL(9,S56:S59)</f>
        <v>134048</v>
      </c>
      <c r="T60" s="231"/>
    </row>
    <row r="61" spans="1:20" ht="15.6" outlineLevel="2" collapsed="1">
      <c r="A61" s="229"/>
      <c r="B61" s="111" t="s">
        <v>205</v>
      </c>
      <c r="C61" s="77"/>
      <c r="D61" s="77"/>
      <c r="E61" s="78">
        <f>SUBTOTAL(9,E51:E59)</f>
        <v>692</v>
      </c>
      <c r="F61" s="79">
        <v>7.410919770926996E-3</v>
      </c>
      <c r="G61" s="79">
        <v>2.9504355330764293E-3</v>
      </c>
      <c r="H61" s="230">
        <f>SUBTOTAL(9,H51:H59)</f>
        <v>215</v>
      </c>
      <c r="I61" s="230">
        <f>SUBTOTAL(9,I51:I59)</f>
        <v>0</v>
      </c>
      <c r="J61" s="230">
        <f>SUBTOTAL(9,J51:J59)</f>
        <v>477</v>
      </c>
      <c r="K61" s="230">
        <f>SUBTOTAL(9,K51:K59)</f>
        <v>0</v>
      </c>
      <c r="L61" s="230">
        <f>SUBTOTAL(9,L51:L59)</f>
        <v>692</v>
      </c>
      <c r="M61" s="230"/>
      <c r="N61" s="230"/>
      <c r="O61" s="230"/>
      <c r="P61" s="230"/>
      <c r="Q61" s="230"/>
      <c r="R61" s="230">
        <f>SUBTOTAL(9,R51:R59)</f>
        <v>443090</v>
      </c>
      <c r="S61" s="230">
        <f>SUBTOTAL(9,S51:S59)</f>
        <v>176403</v>
      </c>
      <c r="T61" s="231"/>
    </row>
    <row r="62" spans="1:20" hidden="1" outlineLevel="4">
      <c r="A62" s="229">
        <v>3</v>
      </c>
      <c r="B62" s="230" t="s">
        <v>26</v>
      </c>
      <c r="C62" s="230" t="s">
        <v>4</v>
      </c>
      <c r="D62" s="230" t="s">
        <v>16</v>
      </c>
      <c r="E62" s="64">
        <v>431</v>
      </c>
      <c r="F62" s="65">
        <f t="shared" si="0"/>
        <v>6.7612464552719775E-3</v>
      </c>
      <c r="G62" s="65">
        <f t="shared" si="1"/>
        <v>5.1693144710836126E-3</v>
      </c>
      <c r="H62" s="230">
        <f t="shared" si="2"/>
        <v>431</v>
      </c>
      <c r="I62" s="230">
        <f t="shared" si="3"/>
        <v>0</v>
      </c>
      <c r="J62" s="230">
        <f t="shared" si="4"/>
        <v>0</v>
      </c>
      <c r="K62" s="230">
        <f t="shared" si="5"/>
        <v>0</v>
      </c>
      <c r="L62" s="230">
        <f t="shared" si="6"/>
        <v>431</v>
      </c>
      <c r="M62" s="230">
        <v>1</v>
      </c>
      <c r="N62" s="230">
        <v>16</v>
      </c>
      <c r="O62" s="230">
        <v>17</v>
      </c>
      <c r="P62" s="230">
        <v>3</v>
      </c>
      <c r="Q62" s="230" t="s">
        <v>17</v>
      </c>
      <c r="R62" s="230">
        <v>251778</v>
      </c>
      <c r="S62" s="230">
        <v>192497</v>
      </c>
      <c r="T62" s="231">
        <v>10</v>
      </c>
    </row>
    <row r="63" spans="1:20" hidden="1" outlineLevel="4">
      <c r="A63" s="229">
        <v>3</v>
      </c>
      <c r="B63" s="230" t="s">
        <v>26</v>
      </c>
      <c r="C63" s="230" t="s">
        <v>4</v>
      </c>
      <c r="D63" s="230" t="s">
        <v>19</v>
      </c>
      <c r="E63" s="64">
        <v>65</v>
      </c>
      <c r="F63" s="65">
        <f t="shared" si="0"/>
        <v>6.5870726495726502E-3</v>
      </c>
      <c r="G63" s="65">
        <f t="shared" si="1"/>
        <v>4.5608974358974357E-3</v>
      </c>
      <c r="H63" s="230">
        <f t="shared" si="2"/>
        <v>65</v>
      </c>
      <c r="I63" s="230">
        <f t="shared" si="3"/>
        <v>0</v>
      </c>
      <c r="J63" s="230">
        <f t="shared" si="4"/>
        <v>0</v>
      </c>
      <c r="K63" s="230">
        <f t="shared" si="5"/>
        <v>0</v>
      </c>
      <c r="L63" s="230">
        <f t="shared" si="6"/>
        <v>65</v>
      </c>
      <c r="M63" s="230">
        <v>1</v>
      </c>
      <c r="N63" s="230">
        <v>16</v>
      </c>
      <c r="O63" s="230">
        <v>18</v>
      </c>
      <c r="P63" s="230">
        <v>3</v>
      </c>
      <c r="Q63" s="230" t="s">
        <v>17</v>
      </c>
      <c r="R63" s="230">
        <v>36993</v>
      </c>
      <c r="S63" s="230">
        <v>25614</v>
      </c>
      <c r="T63" s="231">
        <v>10</v>
      </c>
    </row>
    <row r="64" spans="1:20" hidden="1" outlineLevel="4">
      <c r="A64" s="229">
        <v>3</v>
      </c>
      <c r="B64" s="230" t="s">
        <v>26</v>
      </c>
      <c r="C64" s="230" t="s">
        <v>4</v>
      </c>
      <c r="D64" s="230" t="s">
        <v>20</v>
      </c>
      <c r="E64" s="64">
        <v>721</v>
      </c>
      <c r="F64" s="65">
        <f t="shared" si="0"/>
        <v>8.0495999640417121E-3</v>
      </c>
      <c r="G64" s="65">
        <f t="shared" si="1"/>
        <v>5.5264036574716189E-3</v>
      </c>
      <c r="H64" s="230">
        <f t="shared" si="2"/>
        <v>721</v>
      </c>
      <c r="I64" s="230">
        <f t="shared" si="3"/>
        <v>0</v>
      </c>
      <c r="J64" s="230">
        <f t="shared" si="4"/>
        <v>0</v>
      </c>
      <c r="K64" s="230">
        <f t="shared" si="5"/>
        <v>0</v>
      </c>
      <c r="L64" s="230">
        <f t="shared" si="6"/>
        <v>721</v>
      </c>
      <c r="M64" s="230">
        <v>1</v>
      </c>
      <c r="N64" s="230">
        <v>16</v>
      </c>
      <c r="O64" s="230">
        <v>19</v>
      </c>
      <c r="P64" s="230">
        <v>3</v>
      </c>
      <c r="Q64" s="230" t="s">
        <v>17</v>
      </c>
      <c r="R64" s="230">
        <v>501445</v>
      </c>
      <c r="S64" s="230">
        <v>344264</v>
      </c>
      <c r="T64" s="231">
        <v>10</v>
      </c>
    </row>
    <row r="65" spans="1:20" hidden="1" outlineLevel="4">
      <c r="A65" s="229">
        <v>3</v>
      </c>
      <c r="B65" s="230" t="s">
        <v>26</v>
      </c>
      <c r="C65" s="230" t="s">
        <v>4</v>
      </c>
      <c r="D65" s="230" t="s">
        <v>21</v>
      </c>
      <c r="E65" s="64">
        <v>56</v>
      </c>
      <c r="F65" s="65">
        <f t="shared" si="0"/>
        <v>6.0079778439153433E-3</v>
      </c>
      <c r="G65" s="65">
        <f t="shared" si="1"/>
        <v>4.1371114417989418E-3</v>
      </c>
      <c r="H65" s="230">
        <f t="shared" si="2"/>
        <v>56</v>
      </c>
      <c r="I65" s="230">
        <f t="shared" si="3"/>
        <v>0</v>
      </c>
      <c r="J65" s="230">
        <f t="shared" si="4"/>
        <v>0</v>
      </c>
      <c r="K65" s="230">
        <f t="shared" si="5"/>
        <v>0</v>
      </c>
      <c r="L65" s="230">
        <f t="shared" si="6"/>
        <v>56</v>
      </c>
      <c r="M65" s="230">
        <v>1</v>
      </c>
      <c r="N65" s="230">
        <v>16</v>
      </c>
      <c r="O65" s="230">
        <v>20</v>
      </c>
      <c r="P65" s="230">
        <v>3</v>
      </c>
      <c r="Q65" s="230" t="s">
        <v>17</v>
      </c>
      <c r="R65" s="230">
        <v>29069</v>
      </c>
      <c r="S65" s="230">
        <v>20017</v>
      </c>
      <c r="T65" s="231">
        <v>10</v>
      </c>
    </row>
    <row r="66" spans="1:20" hidden="1" outlineLevel="4">
      <c r="A66" s="229">
        <v>3</v>
      </c>
      <c r="B66" s="230" t="s">
        <v>26</v>
      </c>
      <c r="C66" s="230" t="s">
        <v>4</v>
      </c>
      <c r="D66" s="230" t="s">
        <v>22</v>
      </c>
      <c r="E66" s="64">
        <v>13</v>
      </c>
      <c r="F66" s="65">
        <f t="shared" si="0"/>
        <v>7.6077279202279198E-3</v>
      </c>
      <c r="G66" s="65">
        <f t="shared" si="1"/>
        <v>1.0113960113960114E-3</v>
      </c>
      <c r="H66" s="230">
        <f t="shared" si="2"/>
        <v>13</v>
      </c>
      <c r="I66" s="230">
        <f t="shared" si="3"/>
        <v>0</v>
      </c>
      <c r="J66" s="230">
        <f t="shared" si="4"/>
        <v>0</v>
      </c>
      <c r="K66" s="230">
        <f t="shared" si="5"/>
        <v>0</v>
      </c>
      <c r="L66" s="230">
        <f t="shared" si="6"/>
        <v>13</v>
      </c>
      <c r="M66" s="230">
        <v>1</v>
      </c>
      <c r="N66" s="230">
        <v>16</v>
      </c>
      <c r="O66" s="230">
        <v>21</v>
      </c>
      <c r="P66" s="230">
        <v>3</v>
      </c>
      <c r="Q66" s="230" t="s">
        <v>17</v>
      </c>
      <c r="R66" s="230">
        <v>8545</v>
      </c>
      <c r="S66" s="230">
        <v>1136</v>
      </c>
      <c r="T66" s="231">
        <v>10</v>
      </c>
    </row>
    <row r="67" spans="1:20" hidden="1" outlineLevel="4">
      <c r="A67" s="229">
        <v>3</v>
      </c>
      <c r="B67" s="230" t="s">
        <v>26</v>
      </c>
      <c r="C67" s="230" t="s">
        <v>4</v>
      </c>
      <c r="D67" s="230" t="s">
        <v>115</v>
      </c>
      <c r="E67" s="64">
        <v>1184</v>
      </c>
      <c r="F67" s="65">
        <f t="shared" si="0"/>
        <v>8.0823694788538548E-3</v>
      </c>
      <c r="G67" s="65">
        <f t="shared" si="1"/>
        <v>1.5850420733233232E-3</v>
      </c>
      <c r="H67" s="230">
        <f t="shared" si="2"/>
        <v>1184</v>
      </c>
      <c r="I67" s="230">
        <f t="shared" si="3"/>
        <v>0</v>
      </c>
      <c r="J67" s="230">
        <f t="shared" si="4"/>
        <v>0</v>
      </c>
      <c r="K67" s="230">
        <f t="shared" si="5"/>
        <v>1184</v>
      </c>
      <c r="L67" s="230">
        <f t="shared" si="6"/>
        <v>0</v>
      </c>
      <c r="M67" s="230">
        <v>3</v>
      </c>
      <c r="N67" s="230">
        <v>16</v>
      </c>
      <c r="O67" s="230">
        <v>171</v>
      </c>
      <c r="P67" s="230">
        <v>3</v>
      </c>
      <c r="Q67" s="230" t="s">
        <v>17</v>
      </c>
      <c r="R67" s="230">
        <v>826807</v>
      </c>
      <c r="S67" s="230">
        <v>162146</v>
      </c>
      <c r="T67" s="231">
        <v>10</v>
      </c>
    </row>
    <row r="68" spans="1:20" hidden="1" outlineLevel="4">
      <c r="A68" s="229">
        <v>3</v>
      </c>
      <c r="B68" s="230" t="s">
        <v>26</v>
      </c>
      <c r="C68" s="230" t="s">
        <v>4</v>
      </c>
      <c r="D68" s="230" t="s">
        <v>110</v>
      </c>
      <c r="E68" s="64">
        <v>42</v>
      </c>
      <c r="F68" s="65">
        <f t="shared" si="0"/>
        <v>6.7857142857142864E-3</v>
      </c>
      <c r="G68" s="65">
        <f t="shared" si="1"/>
        <v>1.017691798941799E-3</v>
      </c>
      <c r="H68" s="230">
        <f t="shared" si="2"/>
        <v>42</v>
      </c>
      <c r="I68" s="230">
        <f t="shared" si="3"/>
        <v>0</v>
      </c>
      <c r="J68" s="230">
        <f t="shared" si="4"/>
        <v>0</v>
      </c>
      <c r="K68" s="230">
        <f t="shared" si="5"/>
        <v>42</v>
      </c>
      <c r="L68" s="230">
        <f t="shared" si="6"/>
        <v>0</v>
      </c>
      <c r="M68" s="230">
        <v>3</v>
      </c>
      <c r="N68" s="230">
        <v>16</v>
      </c>
      <c r="O68" s="230">
        <v>207</v>
      </c>
      <c r="P68" s="230">
        <v>3</v>
      </c>
      <c r="Q68" s="230" t="s">
        <v>17</v>
      </c>
      <c r="R68" s="230">
        <v>24624</v>
      </c>
      <c r="S68" s="230">
        <v>3693</v>
      </c>
      <c r="T68" s="231">
        <v>10</v>
      </c>
    </row>
    <row r="69" spans="1:20" hidden="1" outlineLevel="4">
      <c r="A69" s="229">
        <v>3</v>
      </c>
      <c r="B69" s="230" t="s">
        <v>26</v>
      </c>
      <c r="C69" s="230" t="s">
        <v>4</v>
      </c>
      <c r="D69" s="230" t="s">
        <v>107</v>
      </c>
      <c r="E69" s="64">
        <v>71</v>
      </c>
      <c r="F69" s="65">
        <f t="shared" si="0"/>
        <v>6.8958659363588951E-3</v>
      </c>
      <c r="G69" s="65">
        <f t="shared" si="1"/>
        <v>1.630151278038602E-7</v>
      </c>
      <c r="H69" s="230">
        <f t="shared" si="2"/>
        <v>71</v>
      </c>
      <c r="I69" s="230">
        <f t="shared" si="3"/>
        <v>0</v>
      </c>
      <c r="J69" s="230">
        <f t="shared" si="4"/>
        <v>0</v>
      </c>
      <c r="K69" s="230">
        <f t="shared" si="5"/>
        <v>0</v>
      </c>
      <c r="L69" s="230">
        <f t="shared" si="6"/>
        <v>71</v>
      </c>
      <c r="M69" s="230">
        <v>8</v>
      </c>
      <c r="N69" s="230">
        <v>16</v>
      </c>
      <c r="O69" s="230">
        <v>217</v>
      </c>
      <c r="P69" s="230">
        <v>3</v>
      </c>
      <c r="Q69" s="230" t="s">
        <v>17</v>
      </c>
      <c r="R69" s="230">
        <v>42302</v>
      </c>
      <c r="S69" s="230">
        <v>1</v>
      </c>
      <c r="T69" s="231">
        <v>10</v>
      </c>
    </row>
    <row r="70" spans="1:20" hidden="1" outlineLevel="4">
      <c r="A70" s="229">
        <v>3</v>
      </c>
      <c r="B70" s="230" t="s">
        <v>26</v>
      </c>
      <c r="C70" s="230" t="s">
        <v>4</v>
      </c>
      <c r="D70" s="230" t="s">
        <v>111</v>
      </c>
      <c r="E70" s="64">
        <v>2</v>
      </c>
      <c r="F70" s="65">
        <f t="shared" si="0"/>
        <v>1.0104166666666666E-2</v>
      </c>
      <c r="G70" s="65">
        <f t="shared" si="1"/>
        <v>2.8761574074074076E-3</v>
      </c>
      <c r="H70" s="230">
        <f t="shared" si="2"/>
        <v>2</v>
      </c>
      <c r="I70" s="230">
        <f t="shared" si="3"/>
        <v>0</v>
      </c>
      <c r="J70" s="230">
        <f t="shared" si="4"/>
        <v>0</v>
      </c>
      <c r="K70" s="230">
        <f t="shared" si="5"/>
        <v>2</v>
      </c>
      <c r="L70" s="230">
        <f t="shared" si="6"/>
        <v>0</v>
      </c>
      <c r="M70" s="230">
        <v>3</v>
      </c>
      <c r="N70" s="230">
        <v>16</v>
      </c>
      <c r="O70" s="230">
        <v>224</v>
      </c>
      <c r="P70" s="230">
        <v>3</v>
      </c>
      <c r="Q70" s="230" t="s">
        <v>17</v>
      </c>
      <c r="R70" s="230">
        <v>1746</v>
      </c>
      <c r="S70" s="230">
        <v>497</v>
      </c>
      <c r="T70" s="231">
        <v>10</v>
      </c>
    </row>
    <row r="71" spans="1:20" hidden="1" outlineLevel="3">
      <c r="A71" s="229"/>
      <c r="B71" s="230"/>
      <c r="C71" s="207" t="s">
        <v>144</v>
      </c>
      <c r="D71" s="127"/>
      <c r="E71" s="128">
        <f>SUBTOTAL(9,E62:E70)</f>
        <v>2585</v>
      </c>
      <c r="F71" s="129"/>
      <c r="G71" s="129"/>
      <c r="H71" s="230">
        <f>SUBTOTAL(9,H62:H70)</f>
        <v>2585</v>
      </c>
      <c r="I71" s="230">
        <f>SUBTOTAL(9,I62:I70)</f>
        <v>0</v>
      </c>
      <c r="J71" s="230">
        <f>SUBTOTAL(9,J62:J70)</f>
        <v>0</v>
      </c>
      <c r="K71" s="230">
        <f>SUBTOTAL(9,K62:K70)</f>
        <v>1228</v>
      </c>
      <c r="L71" s="230">
        <f>SUBTOTAL(9,L62:L70)</f>
        <v>1357</v>
      </c>
      <c r="M71" s="230"/>
      <c r="N71" s="230"/>
      <c r="O71" s="230"/>
      <c r="P71" s="230"/>
      <c r="Q71" s="230"/>
      <c r="R71" s="230">
        <f>SUBTOTAL(9,R62:R70)</f>
        <v>1723309</v>
      </c>
      <c r="S71" s="230">
        <f>SUBTOTAL(9,S62:S70)</f>
        <v>749865</v>
      </c>
      <c r="T71" s="231"/>
    </row>
    <row r="72" spans="1:20" ht="15.6" outlineLevel="2" collapsed="1">
      <c r="A72" s="229"/>
      <c r="B72" s="111" t="s">
        <v>84</v>
      </c>
      <c r="C72" s="77"/>
      <c r="D72" s="77"/>
      <c r="E72" s="78">
        <f>SUBTOTAL(9,E62:E70)</f>
        <v>2585</v>
      </c>
      <c r="F72" s="79">
        <v>7.7159404326957509E-3</v>
      </c>
      <c r="G72" s="79">
        <v>3.3574441220717822E-3</v>
      </c>
      <c r="H72" s="230">
        <f>SUBTOTAL(9,H62:H70)</f>
        <v>2585</v>
      </c>
      <c r="I72" s="230">
        <f>SUBTOTAL(9,I62:I70)</f>
        <v>0</v>
      </c>
      <c r="J72" s="230">
        <f>SUBTOTAL(9,J62:J70)</f>
        <v>0</v>
      </c>
      <c r="K72" s="230">
        <f>SUBTOTAL(9,K62:K70)</f>
        <v>1228</v>
      </c>
      <c r="L72" s="230">
        <f>SUBTOTAL(9,L62:L70)</f>
        <v>1357</v>
      </c>
      <c r="M72" s="230"/>
      <c r="N72" s="230"/>
      <c r="O72" s="230"/>
      <c r="P72" s="230"/>
      <c r="Q72" s="230"/>
      <c r="R72" s="230">
        <f>SUBTOTAL(9,R62:R70)</f>
        <v>1723309</v>
      </c>
      <c r="S72" s="230">
        <f>SUBTOTAL(9,S62:S70)</f>
        <v>749865</v>
      </c>
      <c r="T72" s="231"/>
    </row>
    <row r="73" spans="1:20" hidden="1" outlineLevel="4">
      <c r="A73" s="229">
        <v>3</v>
      </c>
      <c r="B73" s="230" t="s">
        <v>27</v>
      </c>
      <c r="C73" s="230" t="s">
        <v>4</v>
      </c>
      <c r="D73" s="230" t="s">
        <v>16</v>
      </c>
      <c r="E73" s="64">
        <v>278</v>
      </c>
      <c r="F73" s="65">
        <f t="shared" si="0"/>
        <v>6.7679606314948043E-3</v>
      </c>
      <c r="G73" s="65">
        <f t="shared" si="1"/>
        <v>5.0900945909938718E-3</v>
      </c>
      <c r="H73" s="230">
        <f t="shared" si="2"/>
        <v>278</v>
      </c>
      <c r="I73" s="230">
        <f t="shared" si="3"/>
        <v>0</v>
      </c>
      <c r="J73" s="230">
        <f t="shared" si="4"/>
        <v>0</v>
      </c>
      <c r="K73" s="230">
        <f t="shared" si="5"/>
        <v>0</v>
      </c>
      <c r="L73" s="230">
        <f t="shared" si="6"/>
        <v>278</v>
      </c>
      <c r="M73" s="230">
        <v>1</v>
      </c>
      <c r="N73" s="230">
        <v>26</v>
      </c>
      <c r="O73" s="230">
        <v>17</v>
      </c>
      <c r="P73" s="230">
        <v>3</v>
      </c>
      <c r="Q73" s="230" t="s">
        <v>17</v>
      </c>
      <c r="R73" s="230">
        <v>162561</v>
      </c>
      <c r="S73" s="230">
        <v>122260</v>
      </c>
      <c r="T73" s="231">
        <v>10</v>
      </c>
    </row>
    <row r="74" spans="1:20" hidden="1" outlineLevel="4">
      <c r="A74" s="229">
        <v>3</v>
      </c>
      <c r="B74" s="230" t="s">
        <v>27</v>
      </c>
      <c r="C74" s="230" t="s">
        <v>4</v>
      </c>
      <c r="D74" s="230" t="s">
        <v>19</v>
      </c>
      <c r="E74" s="64">
        <v>80</v>
      </c>
      <c r="F74" s="65">
        <f t="shared" si="0"/>
        <v>6.3334780092592592E-3</v>
      </c>
      <c r="G74" s="65">
        <f t="shared" si="1"/>
        <v>4.9594907407407409E-3</v>
      </c>
      <c r="H74" s="230">
        <f t="shared" si="2"/>
        <v>80</v>
      </c>
      <c r="I74" s="230">
        <f t="shared" si="3"/>
        <v>0</v>
      </c>
      <c r="J74" s="230">
        <f t="shared" si="4"/>
        <v>0</v>
      </c>
      <c r="K74" s="230">
        <f t="shared" si="5"/>
        <v>0</v>
      </c>
      <c r="L74" s="230">
        <f t="shared" si="6"/>
        <v>80</v>
      </c>
      <c r="M74" s="230">
        <v>1</v>
      </c>
      <c r="N74" s="230">
        <v>26</v>
      </c>
      <c r="O74" s="230">
        <v>18</v>
      </c>
      <c r="P74" s="230">
        <v>3</v>
      </c>
      <c r="Q74" s="230" t="s">
        <v>17</v>
      </c>
      <c r="R74" s="230">
        <v>43777</v>
      </c>
      <c r="S74" s="230">
        <v>34280</v>
      </c>
      <c r="T74" s="231">
        <v>10</v>
      </c>
    </row>
    <row r="75" spans="1:20" hidden="1" outlineLevel="4">
      <c r="A75" s="229">
        <v>3</v>
      </c>
      <c r="B75" s="230" t="s">
        <v>27</v>
      </c>
      <c r="C75" s="230" t="s">
        <v>4</v>
      </c>
      <c r="D75" s="230" t="s">
        <v>21</v>
      </c>
      <c r="E75" s="64">
        <v>113</v>
      </c>
      <c r="F75" s="65">
        <f t="shared" si="0"/>
        <v>5.6305309734513273E-3</v>
      </c>
      <c r="G75" s="65">
        <f t="shared" si="1"/>
        <v>4.1064405113077681E-3</v>
      </c>
      <c r="H75" s="230">
        <f t="shared" si="2"/>
        <v>113</v>
      </c>
      <c r="I75" s="230">
        <f t="shared" si="3"/>
        <v>0</v>
      </c>
      <c r="J75" s="230">
        <f t="shared" si="4"/>
        <v>0</v>
      </c>
      <c r="K75" s="230">
        <f t="shared" si="5"/>
        <v>0</v>
      </c>
      <c r="L75" s="230">
        <f t="shared" si="6"/>
        <v>113</v>
      </c>
      <c r="M75" s="230">
        <v>1</v>
      </c>
      <c r="N75" s="230">
        <v>26</v>
      </c>
      <c r="O75" s="230">
        <v>20</v>
      </c>
      <c r="P75" s="230">
        <v>3</v>
      </c>
      <c r="Q75" s="230" t="s">
        <v>17</v>
      </c>
      <c r="R75" s="230">
        <v>54972</v>
      </c>
      <c r="S75" s="230">
        <v>40092</v>
      </c>
      <c r="T75" s="231">
        <v>10</v>
      </c>
    </row>
    <row r="76" spans="1:20" hidden="1" outlineLevel="4">
      <c r="A76" s="229">
        <v>3</v>
      </c>
      <c r="B76" s="230" t="s">
        <v>27</v>
      </c>
      <c r="C76" s="230" t="s">
        <v>4</v>
      </c>
      <c r="D76" s="230" t="s">
        <v>109</v>
      </c>
      <c r="E76" s="64">
        <v>346</v>
      </c>
      <c r="F76" s="65">
        <f t="shared" si="0"/>
        <v>6.8915582851637762E-3</v>
      </c>
      <c r="G76" s="65">
        <f t="shared" si="1"/>
        <v>3.1860816741597084E-3</v>
      </c>
      <c r="H76" s="230">
        <f t="shared" si="2"/>
        <v>346</v>
      </c>
      <c r="I76" s="230">
        <f t="shared" si="3"/>
        <v>0</v>
      </c>
      <c r="J76" s="230">
        <f t="shared" si="4"/>
        <v>0</v>
      </c>
      <c r="K76" s="230">
        <f t="shared" si="5"/>
        <v>346</v>
      </c>
      <c r="L76" s="230">
        <f t="shared" si="6"/>
        <v>0</v>
      </c>
      <c r="M76" s="230">
        <v>3</v>
      </c>
      <c r="N76" s="230">
        <v>26</v>
      </c>
      <c r="O76" s="230">
        <v>162</v>
      </c>
      <c r="P76" s="230">
        <v>3</v>
      </c>
      <c r="Q76" s="230" t="s">
        <v>17</v>
      </c>
      <c r="R76" s="230">
        <v>206019</v>
      </c>
      <c r="S76" s="230">
        <v>95246</v>
      </c>
      <c r="T76" s="231">
        <v>10</v>
      </c>
    </row>
    <row r="77" spans="1:20" hidden="1" outlineLevel="4">
      <c r="A77" s="229">
        <v>3</v>
      </c>
      <c r="B77" s="230" t="s">
        <v>27</v>
      </c>
      <c r="C77" s="230" t="s">
        <v>4</v>
      </c>
      <c r="D77" s="230" t="s">
        <v>107</v>
      </c>
      <c r="E77" s="64">
        <v>78</v>
      </c>
      <c r="F77" s="65">
        <f t="shared" si="0"/>
        <v>2.8813509021842359E-2</v>
      </c>
      <c r="G77" s="65">
        <f t="shared" si="1"/>
        <v>4.4515669515669519E-7</v>
      </c>
      <c r="H77" s="230">
        <f t="shared" si="2"/>
        <v>78</v>
      </c>
      <c r="I77" s="230">
        <f t="shared" si="3"/>
        <v>0</v>
      </c>
      <c r="J77" s="230">
        <f t="shared" si="4"/>
        <v>0</v>
      </c>
      <c r="K77" s="230">
        <f t="shared" si="5"/>
        <v>0</v>
      </c>
      <c r="L77" s="230">
        <f t="shared" si="6"/>
        <v>78</v>
      </c>
      <c r="M77" s="230">
        <v>8</v>
      </c>
      <c r="N77" s="230">
        <v>26</v>
      </c>
      <c r="O77" s="230">
        <v>217</v>
      </c>
      <c r="P77" s="230">
        <v>3</v>
      </c>
      <c r="Q77" s="230" t="s">
        <v>17</v>
      </c>
      <c r="R77" s="230">
        <v>194180</v>
      </c>
      <c r="S77" s="230">
        <v>3</v>
      </c>
      <c r="T77" s="231">
        <v>10</v>
      </c>
    </row>
    <row r="78" spans="1:20" hidden="1" outlineLevel="3">
      <c r="A78" s="229"/>
      <c r="B78" s="230"/>
      <c r="C78" s="207" t="s">
        <v>144</v>
      </c>
      <c r="D78" s="127"/>
      <c r="E78" s="128">
        <f>SUBTOTAL(9,E73:E77)</f>
        <v>895</v>
      </c>
      <c r="F78" s="129"/>
      <c r="G78" s="129"/>
      <c r="H78" s="230">
        <f>SUBTOTAL(9,H73:H77)</f>
        <v>895</v>
      </c>
      <c r="I78" s="230">
        <f>SUBTOTAL(9,I73:I77)</f>
        <v>0</v>
      </c>
      <c r="J78" s="230">
        <f>SUBTOTAL(9,J73:J77)</f>
        <v>0</v>
      </c>
      <c r="K78" s="230">
        <f>SUBTOTAL(9,K73:K77)</f>
        <v>346</v>
      </c>
      <c r="L78" s="230">
        <f>SUBTOTAL(9,L73:L77)</f>
        <v>549</v>
      </c>
      <c r="M78" s="230"/>
      <c r="N78" s="230"/>
      <c r="O78" s="230"/>
      <c r="P78" s="230"/>
      <c r="Q78" s="230"/>
      <c r="R78" s="230">
        <f>SUBTOTAL(9,R73:R77)</f>
        <v>661509</v>
      </c>
      <c r="S78" s="230">
        <f>SUBTOTAL(9,S73:S77)</f>
        <v>291881</v>
      </c>
      <c r="T78" s="231"/>
    </row>
    <row r="79" spans="1:20" hidden="1" outlineLevel="4">
      <c r="A79" s="229">
        <v>3</v>
      </c>
      <c r="B79" s="230" t="s">
        <v>27</v>
      </c>
      <c r="C79" s="230" t="s">
        <v>5</v>
      </c>
      <c r="D79" s="230" t="s">
        <v>28</v>
      </c>
      <c r="E79" s="64">
        <v>19</v>
      </c>
      <c r="F79" s="65">
        <f t="shared" si="0"/>
        <v>2.3484405458089667E-2</v>
      </c>
      <c r="G79" s="65">
        <f t="shared" si="1"/>
        <v>3.1551535087719303E-2</v>
      </c>
      <c r="H79" s="230">
        <f t="shared" si="2"/>
        <v>0</v>
      </c>
      <c r="I79" s="230">
        <f t="shared" si="3"/>
        <v>19</v>
      </c>
      <c r="J79" s="230">
        <f t="shared" si="4"/>
        <v>0</v>
      </c>
      <c r="K79" s="230">
        <f t="shared" si="5"/>
        <v>0</v>
      </c>
      <c r="L79" s="230">
        <f t="shared" si="6"/>
        <v>19</v>
      </c>
      <c r="M79" s="230">
        <v>1</v>
      </c>
      <c r="N79" s="230">
        <v>26</v>
      </c>
      <c r="O79" s="230">
        <v>173</v>
      </c>
      <c r="P79" s="230">
        <v>12</v>
      </c>
      <c r="Q79" s="230" t="s">
        <v>29</v>
      </c>
      <c r="R79" s="230">
        <v>38552</v>
      </c>
      <c r="S79" s="230">
        <v>51795</v>
      </c>
      <c r="T79" s="231">
        <v>10</v>
      </c>
    </row>
    <row r="80" spans="1:20" hidden="1" outlineLevel="4">
      <c r="A80" s="229">
        <v>3</v>
      </c>
      <c r="B80" s="230" t="s">
        <v>27</v>
      </c>
      <c r="C80" s="230" t="s">
        <v>5</v>
      </c>
      <c r="D80" s="230" t="s">
        <v>30</v>
      </c>
      <c r="E80" s="64">
        <v>7</v>
      </c>
      <c r="F80" s="65">
        <f t="shared" si="0"/>
        <v>5.8788029100529104E-2</v>
      </c>
      <c r="G80" s="65">
        <f t="shared" si="1"/>
        <v>6.0368716931216933E-2</v>
      </c>
      <c r="H80" s="230">
        <f t="shared" si="2"/>
        <v>0</v>
      </c>
      <c r="I80" s="230">
        <f t="shared" si="3"/>
        <v>7</v>
      </c>
      <c r="J80" s="230">
        <f t="shared" si="4"/>
        <v>0</v>
      </c>
      <c r="K80" s="230">
        <f t="shared" si="5"/>
        <v>0</v>
      </c>
      <c r="L80" s="230">
        <f t="shared" si="6"/>
        <v>7</v>
      </c>
      <c r="M80" s="230">
        <v>1</v>
      </c>
      <c r="N80" s="230">
        <v>26</v>
      </c>
      <c r="O80" s="230">
        <v>174</v>
      </c>
      <c r="P80" s="230">
        <v>12</v>
      </c>
      <c r="Q80" s="230" t="s">
        <v>29</v>
      </c>
      <c r="R80" s="230">
        <v>35555</v>
      </c>
      <c r="S80" s="230">
        <v>36511</v>
      </c>
      <c r="T80" s="231">
        <v>10</v>
      </c>
    </row>
    <row r="81" spans="1:20" hidden="1" outlineLevel="4">
      <c r="A81" s="229">
        <v>3</v>
      </c>
      <c r="B81" s="230" t="s">
        <v>27</v>
      </c>
      <c r="C81" s="230" t="s">
        <v>5</v>
      </c>
      <c r="D81" s="230" t="s">
        <v>31</v>
      </c>
      <c r="E81" s="64">
        <v>25</v>
      </c>
      <c r="F81" s="65">
        <f t="shared" si="0"/>
        <v>2.8587500000000002E-2</v>
      </c>
      <c r="G81" s="65">
        <f t="shared" si="1"/>
        <v>2.5165740740740742E-2</v>
      </c>
      <c r="H81" s="230">
        <f t="shared" si="2"/>
        <v>0</v>
      </c>
      <c r="I81" s="230">
        <f t="shared" si="3"/>
        <v>25</v>
      </c>
      <c r="J81" s="230">
        <f t="shared" si="4"/>
        <v>0</v>
      </c>
      <c r="K81" s="230">
        <f t="shared" si="5"/>
        <v>0</v>
      </c>
      <c r="L81" s="230">
        <f t="shared" si="6"/>
        <v>25</v>
      </c>
      <c r="M81" s="230">
        <v>1</v>
      </c>
      <c r="N81" s="230">
        <v>26</v>
      </c>
      <c r="O81" s="230">
        <v>175</v>
      </c>
      <c r="P81" s="230">
        <v>12</v>
      </c>
      <c r="Q81" s="230" t="s">
        <v>29</v>
      </c>
      <c r="R81" s="230">
        <v>61749</v>
      </c>
      <c r="S81" s="230">
        <v>54358</v>
      </c>
      <c r="T81" s="231">
        <v>10</v>
      </c>
    </row>
    <row r="82" spans="1:20" hidden="1" outlineLevel="4">
      <c r="A82" s="229">
        <v>3</v>
      </c>
      <c r="B82" s="230" t="s">
        <v>27</v>
      </c>
      <c r="C82" s="230" t="s">
        <v>5</v>
      </c>
      <c r="D82" s="230" t="s">
        <v>116</v>
      </c>
      <c r="E82" s="64">
        <v>15</v>
      </c>
      <c r="F82" s="65">
        <f t="shared" si="0"/>
        <v>2.1104166666666667E-2</v>
      </c>
      <c r="G82" s="65">
        <f t="shared" si="1"/>
        <v>4.2445987654320992E-3</v>
      </c>
      <c r="H82" s="230">
        <f t="shared" si="2"/>
        <v>0</v>
      </c>
      <c r="I82" s="230">
        <f t="shared" si="3"/>
        <v>15</v>
      </c>
      <c r="J82" s="230">
        <f t="shared" si="4"/>
        <v>0</v>
      </c>
      <c r="K82" s="230">
        <f t="shared" si="5"/>
        <v>15</v>
      </c>
      <c r="L82" s="230">
        <f t="shared" si="6"/>
        <v>0</v>
      </c>
      <c r="M82" s="230">
        <v>3</v>
      </c>
      <c r="N82" s="230">
        <v>26</v>
      </c>
      <c r="O82" s="230">
        <v>176</v>
      </c>
      <c r="P82" s="230">
        <v>12</v>
      </c>
      <c r="Q82" s="230" t="s">
        <v>29</v>
      </c>
      <c r="R82" s="230">
        <v>27351</v>
      </c>
      <c r="S82" s="230">
        <v>5501</v>
      </c>
      <c r="T82" s="231">
        <v>10</v>
      </c>
    </row>
    <row r="83" spans="1:20" hidden="1" outlineLevel="4">
      <c r="A83" s="229">
        <v>3</v>
      </c>
      <c r="B83" s="230" t="s">
        <v>27</v>
      </c>
      <c r="C83" s="230" t="s">
        <v>5</v>
      </c>
      <c r="D83" s="230" t="s">
        <v>117</v>
      </c>
      <c r="E83" s="64">
        <v>8</v>
      </c>
      <c r="F83" s="65">
        <f t="shared" si="0"/>
        <v>5.1649305555555554E-3</v>
      </c>
      <c r="G83" s="65">
        <f t="shared" si="1"/>
        <v>2.8282696759259259E-2</v>
      </c>
      <c r="H83" s="230">
        <f t="shared" si="2"/>
        <v>0</v>
      </c>
      <c r="I83" s="230">
        <f t="shared" si="3"/>
        <v>8</v>
      </c>
      <c r="J83" s="230">
        <f t="shared" si="4"/>
        <v>0</v>
      </c>
      <c r="K83" s="230">
        <f t="shared" si="5"/>
        <v>8</v>
      </c>
      <c r="L83" s="230">
        <f t="shared" si="6"/>
        <v>0</v>
      </c>
      <c r="M83" s="230">
        <v>3</v>
      </c>
      <c r="N83" s="230">
        <v>26</v>
      </c>
      <c r="O83" s="230">
        <v>177</v>
      </c>
      <c r="P83" s="230">
        <v>12</v>
      </c>
      <c r="Q83" s="230" t="s">
        <v>29</v>
      </c>
      <c r="R83" s="230">
        <v>3570</v>
      </c>
      <c r="S83" s="230">
        <v>19549</v>
      </c>
      <c r="T83" s="231">
        <v>10</v>
      </c>
    </row>
    <row r="84" spans="1:20" hidden="1" outlineLevel="4">
      <c r="A84" s="229">
        <v>3</v>
      </c>
      <c r="B84" s="230" t="s">
        <v>27</v>
      </c>
      <c r="C84" s="230" t="s">
        <v>5</v>
      </c>
      <c r="D84" s="230" t="s">
        <v>118</v>
      </c>
      <c r="E84" s="64">
        <v>2</v>
      </c>
      <c r="F84" s="65">
        <f t="shared" si="0"/>
        <v>2.5335648148148149E-2</v>
      </c>
      <c r="G84" s="65">
        <f t="shared" si="1"/>
        <v>0</v>
      </c>
      <c r="H84" s="230">
        <f t="shared" si="2"/>
        <v>0</v>
      </c>
      <c r="I84" s="230">
        <f t="shared" si="3"/>
        <v>2</v>
      </c>
      <c r="J84" s="230">
        <f t="shared" si="4"/>
        <v>0</v>
      </c>
      <c r="K84" s="230">
        <f t="shared" si="5"/>
        <v>2</v>
      </c>
      <c r="L84" s="230">
        <f t="shared" si="6"/>
        <v>0</v>
      </c>
      <c r="M84" s="230">
        <v>3</v>
      </c>
      <c r="N84" s="230">
        <v>26</v>
      </c>
      <c r="O84" s="230">
        <v>178</v>
      </c>
      <c r="P84" s="230">
        <v>12</v>
      </c>
      <c r="Q84" s="230" t="s">
        <v>29</v>
      </c>
      <c r="R84" s="230">
        <v>4378</v>
      </c>
      <c r="S84" s="230">
        <v>0</v>
      </c>
      <c r="T84" s="231">
        <v>10</v>
      </c>
    </row>
    <row r="85" spans="1:20" hidden="1" outlineLevel="4">
      <c r="A85" s="229">
        <v>3</v>
      </c>
      <c r="B85" s="230" t="s">
        <v>27</v>
      </c>
      <c r="C85" s="230" t="s">
        <v>5</v>
      </c>
      <c r="D85" s="230" t="s">
        <v>32</v>
      </c>
      <c r="E85" s="64">
        <v>48</v>
      </c>
      <c r="F85" s="65">
        <f t="shared" si="0"/>
        <v>2.1484857253086419E-2</v>
      </c>
      <c r="G85" s="65">
        <f t="shared" si="1"/>
        <v>1.5175781249999999E-2</v>
      </c>
      <c r="H85" s="230">
        <f t="shared" si="2"/>
        <v>0</v>
      </c>
      <c r="I85" s="230">
        <f t="shared" si="3"/>
        <v>48</v>
      </c>
      <c r="J85" s="230">
        <f t="shared" si="4"/>
        <v>0</v>
      </c>
      <c r="K85" s="230">
        <f t="shared" si="5"/>
        <v>0</v>
      </c>
      <c r="L85" s="230">
        <f t="shared" si="6"/>
        <v>48</v>
      </c>
      <c r="M85" s="230">
        <v>1</v>
      </c>
      <c r="N85" s="230">
        <v>26</v>
      </c>
      <c r="O85" s="230">
        <v>199</v>
      </c>
      <c r="P85" s="230">
        <v>12</v>
      </c>
      <c r="Q85" s="230" t="s">
        <v>29</v>
      </c>
      <c r="R85" s="230">
        <v>89102</v>
      </c>
      <c r="S85" s="230">
        <v>62937</v>
      </c>
      <c r="T85" s="231">
        <v>10</v>
      </c>
    </row>
    <row r="86" spans="1:20" hidden="1" outlineLevel="4">
      <c r="A86" s="229">
        <v>3</v>
      </c>
      <c r="B86" s="230" t="s">
        <v>27</v>
      </c>
      <c r="C86" s="230" t="s">
        <v>5</v>
      </c>
      <c r="D86" s="230" t="s">
        <v>119</v>
      </c>
      <c r="E86" s="64">
        <v>9</v>
      </c>
      <c r="F86" s="65">
        <f t="shared" si="0"/>
        <v>1.1044238683127571E-2</v>
      </c>
      <c r="G86" s="65">
        <f t="shared" si="1"/>
        <v>5.7613168724279839E-4</v>
      </c>
      <c r="H86" s="230">
        <f t="shared" si="2"/>
        <v>0</v>
      </c>
      <c r="I86" s="230">
        <f t="shared" si="3"/>
        <v>9</v>
      </c>
      <c r="J86" s="230">
        <f t="shared" si="4"/>
        <v>0</v>
      </c>
      <c r="K86" s="230">
        <f t="shared" si="5"/>
        <v>9</v>
      </c>
      <c r="L86" s="230">
        <f t="shared" si="6"/>
        <v>0</v>
      </c>
      <c r="M86" s="230">
        <v>3</v>
      </c>
      <c r="N86" s="230">
        <v>26</v>
      </c>
      <c r="O86" s="230">
        <v>200</v>
      </c>
      <c r="P86" s="230">
        <v>12</v>
      </c>
      <c r="Q86" s="230" t="s">
        <v>29</v>
      </c>
      <c r="R86" s="230">
        <v>8588</v>
      </c>
      <c r="S86" s="230">
        <v>448</v>
      </c>
      <c r="T86" s="231">
        <v>10</v>
      </c>
    </row>
    <row r="87" spans="1:20" hidden="1" outlineLevel="3">
      <c r="A87" s="229"/>
      <c r="B87" s="230"/>
      <c r="C87" s="208" t="s">
        <v>145</v>
      </c>
      <c r="D87" s="131"/>
      <c r="E87" s="132">
        <f>SUBTOTAL(9,E79:E86)</f>
        <v>133</v>
      </c>
      <c r="F87" s="133"/>
      <c r="G87" s="133"/>
      <c r="H87" s="230">
        <f>SUBTOTAL(9,H79:H86)</f>
        <v>0</v>
      </c>
      <c r="I87" s="230">
        <f>SUBTOTAL(9,I79:I86)</f>
        <v>133</v>
      </c>
      <c r="J87" s="230">
        <f>SUBTOTAL(9,J79:J86)</f>
        <v>0</v>
      </c>
      <c r="K87" s="230">
        <f>SUBTOTAL(9,K79:K86)</f>
        <v>34</v>
      </c>
      <c r="L87" s="230">
        <f>SUBTOTAL(9,L79:L86)</f>
        <v>99</v>
      </c>
      <c r="M87" s="230"/>
      <c r="N87" s="230"/>
      <c r="O87" s="230"/>
      <c r="P87" s="230"/>
      <c r="Q87" s="230"/>
      <c r="R87" s="230">
        <f>SUBTOTAL(9,R79:R86)</f>
        <v>268845</v>
      </c>
      <c r="S87" s="230">
        <f>SUBTOTAL(9,S79:S86)</f>
        <v>231099</v>
      </c>
      <c r="T87" s="231"/>
    </row>
    <row r="88" spans="1:20" hidden="1" outlineLevel="4">
      <c r="A88" s="229">
        <v>3</v>
      </c>
      <c r="B88" s="230" t="s">
        <v>27</v>
      </c>
      <c r="C88" s="230" t="s">
        <v>6</v>
      </c>
      <c r="D88" s="230" t="s">
        <v>33</v>
      </c>
      <c r="E88" s="64">
        <v>107</v>
      </c>
      <c r="F88" s="65">
        <f t="shared" si="0"/>
        <v>1.0676380235375562E-2</v>
      </c>
      <c r="G88" s="65">
        <f t="shared" si="1"/>
        <v>3.5799584631360328E-3</v>
      </c>
      <c r="H88" s="230">
        <f t="shared" si="2"/>
        <v>0</v>
      </c>
      <c r="I88" s="230">
        <f t="shared" si="3"/>
        <v>0</v>
      </c>
      <c r="J88" s="230">
        <f t="shared" si="4"/>
        <v>107</v>
      </c>
      <c r="K88" s="230">
        <f t="shared" si="5"/>
        <v>0</v>
      </c>
      <c r="L88" s="230">
        <f t="shared" si="6"/>
        <v>107</v>
      </c>
      <c r="M88" s="230">
        <v>1</v>
      </c>
      <c r="N88" s="230">
        <v>26</v>
      </c>
      <c r="O88" s="230">
        <v>86</v>
      </c>
      <c r="P88" s="230">
        <v>5</v>
      </c>
      <c r="Q88" s="230" t="s">
        <v>6</v>
      </c>
      <c r="R88" s="230">
        <v>98701</v>
      </c>
      <c r="S88" s="230">
        <v>33096</v>
      </c>
      <c r="T88" s="231">
        <v>10</v>
      </c>
    </row>
    <row r="89" spans="1:20" hidden="1" outlineLevel="4">
      <c r="A89" s="229">
        <v>3</v>
      </c>
      <c r="B89" s="230" t="s">
        <v>27</v>
      </c>
      <c r="C89" s="230" t="s">
        <v>6</v>
      </c>
      <c r="D89" s="230" t="s">
        <v>34</v>
      </c>
      <c r="E89" s="64">
        <v>943</v>
      </c>
      <c r="F89" s="65">
        <f t="shared" ref="F89:F176" si="7">R89/E89/86400</f>
        <v>1.0535095341895449E-2</v>
      </c>
      <c r="G89" s="65">
        <f t="shared" ref="G89:G176" si="8">S89/E89/86400</f>
        <v>2.7297017988295825E-3</v>
      </c>
      <c r="H89" s="230">
        <f t="shared" ref="H89:H176" si="9">IF(C89="ATENCIÓN CIUDADANÍA",E89,0)</f>
        <v>0</v>
      </c>
      <c r="I89" s="230">
        <f t="shared" ref="I89:I176" si="10">IF(C89="OTROS TEMAS GENERALITAT",E89,0)</f>
        <v>0</v>
      </c>
      <c r="J89" s="230">
        <f t="shared" ref="J89:J176" si="11">IF(C89="TEMAS MUNICIPALES",E89,0)</f>
        <v>943</v>
      </c>
      <c r="K89" s="230">
        <f t="shared" ref="K89:K176" si="12">IF(M89=3,E89,0)</f>
        <v>0</v>
      </c>
      <c r="L89" s="230">
        <f t="shared" ref="L89:L176" si="13">IF(M89&lt;&gt;3,E89,0)</f>
        <v>943</v>
      </c>
      <c r="M89" s="230">
        <v>1</v>
      </c>
      <c r="N89" s="230">
        <v>26</v>
      </c>
      <c r="O89" s="230">
        <v>103</v>
      </c>
      <c r="P89" s="230">
        <v>5</v>
      </c>
      <c r="Q89" s="230" t="s">
        <v>6</v>
      </c>
      <c r="R89" s="230">
        <v>858349</v>
      </c>
      <c r="S89" s="230">
        <v>222403</v>
      </c>
      <c r="T89" s="231">
        <v>10</v>
      </c>
    </row>
    <row r="90" spans="1:20" hidden="1" outlineLevel="4">
      <c r="A90" s="229">
        <v>3</v>
      </c>
      <c r="B90" s="230" t="s">
        <v>27</v>
      </c>
      <c r="C90" s="230" t="s">
        <v>6</v>
      </c>
      <c r="D90" s="230" t="s">
        <v>114</v>
      </c>
      <c r="E90" s="64">
        <v>212</v>
      </c>
      <c r="F90" s="65">
        <f t="shared" si="7"/>
        <v>1.210375174703005E-2</v>
      </c>
      <c r="G90" s="65">
        <f t="shared" si="8"/>
        <v>1.1881988120195667E-3</v>
      </c>
      <c r="H90" s="230">
        <f t="shared" si="9"/>
        <v>0</v>
      </c>
      <c r="I90" s="230">
        <f t="shared" si="10"/>
        <v>0</v>
      </c>
      <c r="J90" s="230">
        <f t="shared" si="11"/>
        <v>212</v>
      </c>
      <c r="K90" s="230">
        <f t="shared" si="12"/>
        <v>212</v>
      </c>
      <c r="L90" s="230">
        <f t="shared" si="13"/>
        <v>0</v>
      </c>
      <c r="M90" s="230">
        <v>3</v>
      </c>
      <c r="N90" s="230">
        <v>26</v>
      </c>
      <c r="O90" s="230">
        <v>169</v>
      </c>
      <c r="P90" s="230">
        <v>5</v>
      </c>
      <c r="Q90" s="230" t="s">
        <v>6</v>
      </c>
      <c r="R90" s="230">
        <v>221702</v>
      </c>
      <c r="S90" s="230">
        <v>21764</v>
      </c>
      <c r="T90" s="231">
        <v>10</v>
      </c>
    </row>
    <row r="91" spans="1:20" hidden="1" outlineLevel="4">
      <c r="A91" s="229">
        <v>3</v>
      </c>
      <c r="B91" s="230" t="s">
        <v>27</v>
      </c>
      <c r="C91" s="230" t="s">
        <v>6</v>
      </c>
      <c r="D91" s="230" t="s">
        <v>35</v>
      </c>
      <c r="E91" s="64">
        <v>145</v>
      </c>
      <c r="F91" s="65">
        <f t="shared" si="7"/>
        <v>1.0320721583652619E-2</v>
      </c>
      <c r="G91" s="65">
        <f t="shared" si="8"/>
        <v>3.1060823754789275E-3</v>
      </c>
      <c r="H91" s="230">
        <f t="shared" si="9"/>
        <v>0</v>
      </c>
      <c r="I91" s="230">
        <f t="shared" si="10"/>
        <v>0</v>
      </c>
      <c r="J91" s="230">
        <f t="shared" si="11"/>
        <v>145</v>
      </c>
      <c r="K91" s="230">
        <f t="shared" si="12"/>
        <v>0</v>
      </c>
      <c r="L91" s="230">
        <f t="shared" si="13"/>
        <v>145</v>
      </c>
      <c r="M91" s="230">
        <v>1</v>
      </c>
      <c r="N91" s="230">
        <v>26</v>
      </c>
      <c r="O91" s="230">
        <v>172</v>
      </c>
      <c r="P91" s="230">
        <v>5</v>
      </c>
      <c r="Q91" s="230" t="s">
        <v>6</v>
      </c>
      <c r="R91" s="230">
        <v>129298</v>
      </c>
      <c r="S91" s="230">
        <v>38913</v>
      </c>
      <c r="T91" s="231">
        <v>10</v>
      </c>
    </row>
    <row r="92" spans="1:20" hidden="1" outlineLevel="3">
      <c r="A92" s="229"/>
      <c r="B92" s="230"/>
      <c r="C92" s="210" t="s">
        <v>146</v>
      </c>
      <c r="D92" s="135"/>
      <c r="E92" s="136">
        <f>SUBTOTAL(9,E88:E91)</f>
        <v>1407</v>
      </c>
      <c r="F92" s="137"/>
      <c r="G92" s="137"/>
      <c r="H92" s="230">
        <f>SUBTOTAL(9,H88:H91)</f>
        <v>0</v>
      </c>
      <c r="I92" s="230">
        <f>SUBTOTAL(9,I88:I91)</f>
        <v>0</v>
      </c>
      <c r="J92" s="230">
        <f>SUBTOTAL(9,J88:J91)</f>
        <v>1407</v>
      </c>
      <c r="K92" s="230">
        <f>SUBTOTAL(9,K88:K91)</f>
        <v>212</v>
      </c>
      <c r="L92" s="230">
        <f>SUBTOTAL(9,L88:L91)</f>
        <v>1195</v>
      </c>
      <c r="M92" s="230"/>
      <c r="N92" s="230"/>
      <c r="O92" s="230"/>
      <c r="P92" s="230"/>
      <c r="Q92" s="230"/>
      <c r="R92" s="230">
        <f>SUBTOTAL(9,R88:R91)</f>
        <v>1308050</v>
      </c>
      <c r="S92" s="230">
        <f>SUBTOTAL(9,S88:S91)</f>
        <v>316176</v>
      </c>
      <c r="T92" s="231"/>
    </row>
    <row r="93" spans="1:20" ht="15.6" outlineLevel="2" collapsed="1">
      <c r="A93" s="229"/>
      <c r="B93" s="111" t="s">
        <v>85</v>
      </c>
      <c r="C93" s="77"/>
      <c r="D93" s="77"/>
      <c r="E93" s="78">
        <f>SUBTOTAL(9,E73:E91)</f>
        <v>2435</v>
      </c>
      <c r="F93" s="79">
        <v>1.0639611377291049E-2</v>
      </c>
      <c r="G93" s="79">
        <v>3.988687352650391E-3</v>
      </c>
      <c r="H93" s="230">
        <f>SUBTOTAL(9,H73:H91)</f>
        <v>895</v>
      </c>
      <c r="I93" s="230">
        <f>SUBTOTAL(9,I73:I91)</f>
        <v>133</v>
      </c>
      <c r="J93" s="230">
        <f>SUBTOTAL(9,J73:J91)</f>
        <v>1407</v>
      </c>
      <c r="K93" s="230">
        <f>SUBTOTAL(9,K73:K91)</f>
        <v>592</v>
      </c>
      <c r="L93" s="230">
        <f>SUBTOTAL(9,L73:L91)</f>
        <v>1843</v>
      </c>
      <c r="M93" s="230"/>
      <c r="N93" s="230"/>
      <c r="O93" s="230"/>
      <c r="P93" s="230"/>
      <c r="Q93" s="230"/>
      <c r="R93" s="230">
        <f>SUBTOTAL(9,R73:R91)</f>
        <v>2238404</v>
      </c>
      <c r="S93" s="230">
        <f>SUBTOTAL(9,S73:S91)</f>
        <v>839156</v>
      </c>
      <c r="T93" s="231"/>
    </row>
    <row r="94" spans="1:20" hidden="1" outlineLevel="4">
      <c r="A94" s="229">
        <v>3</v>
      </c>
      <c r="B94" s="230" t="s">
        <v>36</v>
      </c>
      <c r="C94" s="230" t="s">
        <v>4</v>
      </c>
      <c r="D94" s="230" t="s">
        <v>16</v>
      </c>
      <c r="E94" s="64">
        <v>104</v>
      </c>
      <c r="F94" s="65">
        <f t="shared" si="7"/>
        <v>7.2995681980056971E-3</v>
      </c>
      <c r="G94" s="65">
        <f t="shared" si="8"/>
        <v>3.4166889245014248E-3</v>
      </c>
      <c r="H94" s="230">
        <f t="shared" si="9"/>
        <v>104</v>
      </c>
      <c r="I94" s="230">
        <f t="shared" si="10"/>
        <v>0</v>
      </c>
      <c r="J94" s="230">
        <f t="shared" si="11"/>
        <v>0</v>
      </c>
      <c r="K94" s="230">
        <f t="shared" si="12"/>
        <v>0</v>
      </c>
      <c r="L94" s="230">
        <f t="shared" si="13"/>
        <v>104</v>
      </c>
      <c r="M94" s="230">
        <v>1</v>
      </c>
      <c r="N94" s="230">
        <v>18</v>
      </c>
      <c r="O94" s="230">
        <v>17</v>
      </c>
      <c r="P94" s="230">
        <v>3</v>
      </c>
      <c r="Q94" s="230" t="s">
        <v>17</v>
      </c>
      <c r="R94" s="230">
        <v>65591</v>
      </c>
      <c r="S94" s="230">
        <v>30701</v>
      </c>
      <c r="T94" s="231">
        <v>10</v>
      </c>
    </row>
    <row r="95" spans="1:20" hidden="1" outlineLevel="4">
      <c r="A95" s="229">
        <v>3</v>
      </c>
      <c r="B95" s="230" t="s">
        <v>36</v>
      </c>
      <c r="C95" s="230" t="s">
        <v>4</v>
      </c>
      <c r="D95" s="230" t="s">
        <v>19</v>
      </c>
      <c r="E95" s="64">
        <v>619</v>
      </c>
      <c r="F95" s="65">
        <f t="shared" si="7"/>
        <v>5.756091814754981E-3</v>
      </c>
      <c r="G95" s="65">
        <f t="shared" si="8"/>
        <v>2.7342487883683358E-3</v>
      </c>
      <c r="H95" s="230">
        <f t="shared" si="9"/>
        <v>619</v>
      </c>
      <c r="I95" s="230">
        <f t="shared" si="10"/>
        <v>0</v>
      </c>
      <c r="J95" s="230">
        <f t="shared" si="11"/>
        <v>0</v>
      </c>
      <c r="K95" s="230">
        <f t="shared" si="12"/>
        <v>0</v>
      </c>
      <c r="L95" s="230">
        <f t="shared" si="13"/>
        <v>619</v>
      </c>
      <c r="M95" s="230">
        <v>1</v>
      </c>
      <c r="N95" s="230">
        <v>18</v>
      </c>
      <c r="O95" s="230">
        <v>18</v>
      </c>
      <c r="P95" s="230">
        <v>3</v>
      </c>
      <c r="Q95" s="230" t="s">
        <v>17</v>
      </c>
      <c r="R95" s="230">
        <v>307845</v>
      </c>
      <c r="S95" s="230">
        <v>146232</v>
      </c>
      <c r="T95" s="231">
        <v>10</v>
      </c>
    </row>
    <row r="96" spans="1:20" hidden="1" outlineLevel="4">
      <c r="A96" s="229">
        <v>3</v>
      </c>
      <c r="B96" s="230" t="s">
        <v>36</v>
      </c>
      <c r="C96" s="230" t="s">
        <v>4</v>
      </c>
      <c r="D96" s="230" t="s">
        <v>21</v>
      </c>
      <c r="E96" s="64">
        <v>135</v>
      </c>
      <c r="F96" s="65">
        <f t="shared" si="7"/>
        <v>5.4782235939643351E-3</v>
      </c>
      <c r="G96" s="65">
        <f t="shared" si="8"/>
        <v>4.3648834019204387E-3</v>
      </c>
      <c r="H96" s="230">
        <f t="shared" si="9"/>
        <v>135</v>
      </c>
      <c r="I96" s="230">
        <f t="shared" si="10"/>
        <v>0</v>
      </c>
      <c r="J96" s="230">
        <f t="shared" si="11"/>
        <v>0</v>
      </c>
      <c r="K96" s="230">
        <f t="shared" si="12"/>
        <v>0</v>
      </c>
      <c r="L96" s="230">
        <f t="shared" si="13"/>
        <v>135</v>
      </c>
      <c r="M96" s="230">
        <v>1</v>
      </c>
      <c r="N96" s="230">
        <v>18</v>
      </c>
      <c r="O96" s="230">
        <v>20</v>
      </c>
      <c r="P96" s="230">
        <v>3</v>
      </c>
      <c r="Q96" s="230" t="s">
        <v>17</v>
      </c>
      <c r="R96" s="230">
        <v>63898</v>
      </c>
      <c r="S96" s="230">
        <v>50912</v>
      </c>
      <c r="T96" s="231">
        <v>10</v>
      </c>
    </row>
    <row r="97" spans="1:20" hidden="1" outlineLevel="4">
      <c r="A97" s="229">
        <v>3</v>
      </c>
      <c r="B97" s="230" t="s">
        <v>36</v>
      </c>
      <c r="C97" s="230" t="s">
        <v>4</v>
      </c>
      <c r="D97" s="230" t="s">
        <v>107</v>
      </c>
      <c r="E97" s="64">
        <v>56</v>
      </c>
      <c r="F97" s="65">
        <f t="shared" si="7"/>
        <v>6.108010912698413E-3</v>
      </c>
      <c r="G97" s="65">
        <f t="shared" si="8"/>
        <v>0</v>
      </c>
      <c r="H97" s="230">
        <f t="shared" si="9"/>
        <v>56</v>
      </c>
      <c r="I97" s="230">
        <f t="shared" si="10"/>
        <v>0</v>
      </c>
      <c r="J97" s="230">
        <f t="shared" si="11"/>
        <v>0</v>
      </c>
      <c r="K97" s="230">
        <f t="shared" si="12"/>
        <v>0</v>
      </c>
      <c r="L97" s="230">
        <f t="shared" si="13"/>
        <v>56</v>
      </c>
      <c r="M97" s="230">
        <v>8</v>
      </c>
      <c r="N97" s="230">
        <v>18</v>
      </c>
      <c r="O97" s="230">
        <v>217</v>
      </c>
      <c r="P97" s="230">
        <v>3</v>
      </c>
      <c r="Q97" s="230" t="s">
        <v>17</v>
      </c>
      <c r="R97" s="230">
        <v>29553</v>
      </c>
      <c r="S97" s="230">
        <v>0</v>
      </c>
      <c r="T97" s="231">
        <v>10</v>
      </c>
    </row>
    <row r="98" spans="1:20" hidden="1" outlineLevel="3">
      <c r="A98" s="229"/>
      <c r="B98" s="230"/>
      <c r="C98" s="207" t="s">
        <v>144</v>
      </c>
      <c r="D98" s="127"/>
      <c r="E98" s="128">
        <f>SUBTOTAL(9,E94:E97)</f>
        <v>914</v>
      </c>
      <c r="F98" s="129"/>
      <c r="G98" s="129"/>
      <c r="H98" s="230">
        <f>SUBTOTAL(9,H94:H97)</f>
        <v>914</v>
      </c>
      <c r="I98" s="230">
        <f>SUBTOTAL(9,I94:I97)</f>
        <v>0</v>
      </c>
      <c r="J98" s="230">
        <f>SUBTOTAL(9,J94:J97)</f>
        <v>0</v>
      </c>
      <c r="K98" s="230">
        <f>SUBTOTAL(9,K94:K97)</f>
        <v>0</v>
      </c>
      <c r="L98" s="230">
        <f>SUBTOTAL(9,L94:L97)</f>
        <v>914</v>
      </c>
      <c r="M98" s="230"/>
      <c r="N98" s="230"/>
      <c r="O98" s="230"/>
      <c r="P98" s="230"/>
      <c r="Q98" s="230"/>
      <c r="R98" s="230">
        <f>SUBTOTAL(9,R94:R97)</f>
        <v>466887</v>
      </c>
      <c r="S98" s="230">
        <f>SUBTOTAL(9,S94:S97)</f>
        <v>227845</v>
      </c>
      <c r="T98" s="231"/>
    </row>
    <row r="99" spans="1:20" hidden="1" outlineLevel="4">
      <c r="A99" s="229">
        <v>3</v>
      </c>
      <c r="B99" s="230" t="s">
        <v>36</v>
      </c>
      <c r="C99" s="230" t="s">
        <v>6</v>
      </c>
      <c r="D99" s="230" t="s">
        <v>37</v>
      </c>
      <c r="E99" s="64">
        <v>1160</v>
      </c>
      <c r="F99" s="65">
        <f t="shared" si="7"/>
        <v>1.2311981162196679E-2</v>
      </c>
      <c r="G99" s="65">
        <f t="shared" si="8"/>
        <v>7.7112268518518519E-3</v>
      </c>
      <c r="H99" s="230">
        <f t="shared" si="9"/>
        <v>0</v>
      </c>
      <c r="I99" s="230">
        <f t="shared" si="10"/>
        <v>0</v>
      </c>
      <c r="J99" s="230">
        <f t="shared" si="11"/>
        <v>1160</v>
      </c>
      <c r="K99" s="230">
        <f t="shared" si="12"/>
        <v>0</v>
      </c>
      <c r="L99" s="230">
        <f t="shared" si="13"/>
        <v>1160</v>
      </c>
      <c r="M99" s="230">
        <v>1</v>
      </c>
      <c r="N99" s="230">
        <v>18</v>
      </c>
      <c r="O99" s="230">
        <v>87</v>
      </c>
      <c r="P99" s="230">
        <v>5</v>
      </c>
      <c r="Q99" s="230" t="s">
        <v>6</v>
      </c>
      <c r="R99" s="230">
        <v>1233956</v>
      </c>
      <c r="S99" s="230">
        <v>772850</v>
      </c>
      <c r="T99" s="231">
        <v>10</v>
      </c>
    </row>
    <row r="100" spans="1:20" hidden="1" outlineLevel="3">
      <c r="A100" s="229"/>
      <c r="B100" s="230"/>
      <c r="C100" s="210" t="s">
        <v>146</v>
      </c>
      <c r="D100" s="135"/>
      <c r="E100" s="136">
        <f>SUBTOTAL(9,E99:E99)</f>
        <v>1160</v>
      </c>
      <c r="F100" s="137"/>
      <c r="G100" s="137"/>
      <c r="H100" s="230">
        <f>SUBTOTAL(9,H99:H99)</f>
        <v>0</v>
      </c>
      <c r="I100" s="230">
        <f>SUBTOTAL(9,I99:I99)</f>
        <v>0</v>
      </c>
      <c r="J100" s="230">
        <f>SUBTOTAL(9,J99:J99)</f>
        <v>1160</v>
      </c>
      <c r="K100" s="230">
        <f>SUBTOTAL(9,K99:K99)</f>
        <v>0</v>
      </c>
      <c r="L100" s="230">
        <f>SUBTOTAL(9,L99:L99)</f>
        <v>1160</v>
      </c>
      <c r="M100" s="230"/>
      <c r="N100" s="230"/>
      <c r="O100" s="230"/>
      <c r="P100" s="230"/>
      <c r="Q100" s="230"/>
      <c r="R100" s="230">
        <f>SUBTOTAL(9,R99:R99)</f>
        <v>1233956</v>
      </c>
      <c r="S100" s="230">
        <f>SUBTOTAL(9,S99:S99)</f>
        <v>772850</v>
      </c>
      <c r="T100" s="231"/>
    </row>
    <row r="101" spans="1:20" ht="15.6" outlineLevel="2" collapsed="1">
      <c r="A101" s="229"/>
      <c r="B101" s="111" t="s">
        <v>86</v>
      </c>
      <c r="C101" s="77"/>
      <c r="D101" s="77"/>
      <c r="E101" s="78">
        <f>SUBTOTAL(9,E94:E99)</f>
        <v>2074</v>
      </c>
      <c r="F101" s="79">
        <v>9.4916503714418364E-3</v>
      </c>
      <c r="G101" s="79">
        <v>5.5844349351762568E-3</v>
      </c>
      <c r="H101" s="230">
        <f>SUBTOTAL(9,H94:H99)</f>
        <v>914</v>
      </c>
      <c r="I101" s="230">
        <f>SUBTOTAL(9,I94:I99)</f>
        <v>0</v>
      </c>
      <c r="J101" s="230">
        <f>SUBTOTAL(9,J94:J99)</f>
        <v>1160</v>
      </c>
      <c r="K101" s="230">
        <f>SUBTOTAL(9,K94:K99)</f>
        <v>0</v>
      </c>
      <c r="L101" s="230">
        <f>SUBTOTAL(9,L94:L99)</f>
        <v>2074</v>
      </c>
      <c r="M101" s="230"/>
      <c r="N101" s="230"/>
      <c r="O101" s="230"/>
      <c r="P101" s="230"/>
      <c r="Q101" s="230"/>
      <c r="R101" s="230">
        <f>SUBTOTAL(9,R94:R99)</f>
        <v>1700843</v>
      </c>
      <c r="S101" s="230">
        <f>SUBTOTAL(9,S94:S99)</f>
        <v>1000695</v>
      </c>
      <c r="T101" s="231"/>
    </row>
    <row r="102" spans="1:20" ht="17.399999999999999" outlineLevel="1">
      <c r="A102" s="23" t="s">
        <v>104</v>
      </c>
      <c r="B102" s="88"/>
      <c r="C102" s="88"/>
      <c r="D102" s="88"/>
      <c r="E102" s="89">
        <f>SUBTOTAL(9,E5:E99)</f>
        <v>13749</v>
      </c>
      <c r="F102" s="90"/>
      <c r="G102" s="90"/>
      <c r="H102" s="230">
        <f>SUBTOTAL(9,H5:H99)</f>
        <v>8744</v>
      </c>
      <c r="I102" s="230">
        <f>SUBTOTAL(9,I5:I99)</f>
        <v>1226</v>
      </c>
      <c r="J102" s="230">
        <f>SUBTOTAL(9,J5:J99)</f>
        <v>3779</v>
      </c>
      <c r="K102" s="230">
        <f>SUBTOTAL(9,K5:K99)</f>
        <v>4084</v>
      </c>
      <c r="L102" s="230">
        <f>SUBTOTAL(9,L5:L99)</f>
        <v>9665</v>
      </c>
      <c r="M102" s="230"/>
      <c r="N102" s="230"/>
      <c r="O102" s="230"/>
      <c r="P102" s="230"/>
      <c r="Q102" s="230"/>
      <c r="R102" s="230">
        <f>SUBTOTAL(9,R5:R99)</f>
        <v>10292976</v>
      </c>
      <c r="S102" s="230">
        <f>SUBTOTAL(9,S5:S99)</f>
        <v>8366981</v>
      </c>
      <c r="T102" s="231"/>
    </row>
    <row r="103" spans="1:20" hidden="1" outlineLevel="4">
      <c r="A103" s="237">
        <v>12</v>
      </c>
      <c r="B103" s="235" t="s">
        <v>39</v>
      </c>
      <c r="C103" s="235" t="s">
        <v>4</v>
      </c>
      <c r="D103" s="235" t="s">
        <v>16</v>
      </c>
      <c r="E103" s="81">
        <v>552</v>
      </c>
      <c r="F103" s="82">
        <f t="shared" si="7"/>
        <v>3.8767906266774024E-3</v>
      </c>
      <c r="G103" s="82">
        <f t="shared" si="8"/>
        <v>1.1692813170960817E-2</v>
      </c>
      <c r="H103" s="230">
        <f t="shared" si="9"/>
        <v>552</v>
      </c>
      <c r="I103" s="230">
        <f t="shared" si="10"/>
        <v>0</v>
      </c>
      <c r="J103" s="230">
        <f t="shared" si="11"/>
        <v>0</v>
      </c>
      <c r="K103" s="230">
        <f t="shared" si="12"/>
        <v>0</v>
      </c>
      <c r="L103" s="230">
        <f t="shared" si="13"/>
        <v>552</v>
      </c>
      <c r="M103" s="230">
        <v>1</v>
      </c>
      <c r="N103" s="230">
        <v>10</v>
      </c>
      <c r="O103" s="230">
        <v>17</v>
      </c>
      <c r="P103" s="230">
        <v>3</v>
      </c>
      <c r="Q103" s="230" t="s">
        <v>17</v>
      </c>
      <c r="R103" s="230">
        <v>184895</v>
      </c>
      <c r="S103" s="230">
        <v>557663</v>
      </c>
      <c r="T103" s="231">
        <v>10</v>
      </c>
    </row>
    <row r="104" spans="1:20" hidden="1" outlineLevel="4">
      <c r="A104" s="229">
        <v>12</v>
      </c>
      <c r="B104" s="230" t="s">
        <v>39</v>
      </c>
      <c r="C104" s="230" t="s">
        <v>4</v>
      </c>
      <c r="D104" s="230" t="s">
        <v>19</v>
      </c>
      <c r="E104" s="64">
        <v>433</v>
      </c>
      <c r="F104" s="65">
        <f t="shared" si="7"/>
        <v>6.3621589256693187E-3</v>
      </c>
      <c r="G104" s="65">
        <f t="shared" si="8"/>
        <v>7.2471345479428618E-3</v>
      </c>
      <c r="H104" s="230">
        <f t="shared" si="9"/>
        <v>433</v>
      </c>
      <c r="I104" s="230">
        <f t="shared" si="10"/>
        <v>0</v>
      </c>
      <c r="J104" s="230">
        <f t="shared" si="11"/>
        <v>0</v>
      </c>
      <c r="K104" s="230">
        <f t="shared" si="12"/>
        <v>0</v>
      </c>
      <c r="L104" s="230">
        <f t="shared" si="13"/>
        <v>433</v>
      </c>
      <c r="M104" s="230">
        <v>1</v>
      </c>
      <c r="N104" s="230">
        <v>10</v>
      </c>
      <c r="O104" s="230">
        <v>18</v>
      </c>
      <c r="P104" s="230">
        <v>3</v>
      </c>
      <c r="Q104" s="230" t="s">
        <v>17</v>
      </c>
      <c r="R104" s="230">
        <v>238016</v>
      </c>
      <c r="S104" s="230">
        <v>271124</v>
      </c>
      <c r="T104" s="231">
        <v>10</v>
      </c>
    </row>
    <row r="105" spans="1:20" hidden="1" outlineLevel="4">
      <c r="A105" s="229">
        <v>12</v>
      </c>
      <c r="B105" s="230" t="s">
        <v>39</v>
      </c>
      <c r="C105" s="230" t="s">
        <v>4</v>
      </c>
      <c r="D105" s="230" t="s">
        <v>20</v>
      </c>
      <c r="E105" s="64">
        <v>582</v>
      </c>
      <c r="F105" s="65">
        <f t="shared" si="7"/>
        <v>1.1429000413643885E-2</v>
      </c>
      <c r="G105" s="65">
        <f t="shared" si="8"/>
        <v>1.0434823246786304E-2</v>
      </c>
      <c r="H105" s="230">
        <f t="shared" si="9"/>
        <v>582</v>
      </c>
      <c r="I105" s="230">
        <f t="shared" si="10"/>
        <v>0</v>
      </c>
      <c r="J105" s="230">
        <f t="shared" si="11"/>
        <v>0</v>
      </c>
      <c r="K105" s="230">
        <f t="shared" si="12"/>
        <v>0</v>
      </c>
      <c r="L105" s="230">
        <f t="shared" si="13"/>
        <v>582</v>
      </c>
      <c r="M105" s="230">
        <v>1</v>
      </c>
      <c r="N105" s="230">
        <v>10</v>
      </c>
      <c r="O105" s="230">
        <v>19</v>
      </c>
      <c r="P105" s="230">
        <v>3</v>
      </c>
      <c r="Q105" s="230" t="s">
        <v>17</v>
      </c>
      <c r="R105" s="230">
        <v>574705</v>
      </c>
      <c r="S105" s="230">
        <v>524713</v>
      </c>
      <c r="T105" s="231">
        <v>10</v>
      </c>
    </row>
    <row r="106" spans="1:20" hidden="1" outlineLevel="4">
      <c r="A106" s="229">
        <v>12</v>
      </c>
      <c r="B106" s="230" t="s">
        <v>39</v>
      </c>
      <c r="C106" s="230" t="s">
        <v>4</v>
      </c>
      <c r="D106" s="230" t="s">
        <v>21</v>
      </c>
      <c r="E106" s="64">
        <v>189</v>
      </c>
      <c r="F106" s="65">
        <f t="shared" si="7"/>
        <v>6.9655717225161678E-3</v>
      </c>
      <c r="G106" s="65">
        <f t="shared" si="8"/>
        <v>7.8698804624730556E-3</v>
      </c>
      <c r="H106" s="230">
        <f t="shared" si="9"/>
        <v>189</v>
      </c>
      <c r="I106" s="230">
        <f t="shared" si="10"/>
        <v>0</v>
      </c>
      <c r="J106" s="230">
        <f t="shared" si="11"/>
        <v>0</v>
      </c>
      <c r="K106" s="230">
        <f t="shared" si="12"/>
        <v>0</v>
      </c>
      <c r="L106" s="230">
        <f t="shared" si="13"/>
        <v>189</v>
      </c>
      <c r="M106" s="230">
        <v>1</v>
      </c>
      <c r="N106" s="230">
        <v>10</v>
      </c>
      <c r="O106" s="230">
        <v>20</v>
      </c>
      <c r="P106" s="230">
        <v>3</v>
      </c>
      <c r="Q106" s="230" t="s">
        <v>17</v>
      </c>
      <c r="R106" s="230">
        <v>113745</v>
      </c>
      <c r="S106" s="230">
        <v>128512</v>
      </c>
      <c r="T106" s="231">
        <v>10</v>
      </c>
    </row>
    <row r="107" spans="1:20" hidden="1" outlineLevel="4">
      <c r="A107" s="229">
        <v>12</v>
      </c>
      <c r="B107" s="230" t="s">
        <v>39</v>
      </c>
      <c r="C107" s="230" t="s">
        <v>4</v>
      </c>
      <c r="D107" s="230" t="s">
        <v>22</v>
      </c>
      <c r="E107" s="64">
        <v>14</v>
      </c>
      <c r="F107" s="65">
        <f t="shared" si="7"/>
        <v>1.8457341269841269E-2</v>
      </c>
      <c r="G107" s="65">
        <f t="shared" si="8"/>
        <v>4.2162698412698415E-4</v>
      </c>
      <c r="H107" s="230">
        <f t="shared" si="9"/>
        <v>14</v>
      </c>
      <c r="I107" s="230">
        <f t="shared" si="10"/>
        <v>0</v>
      </c>
      <c r="J107" s="230">
        <f t="shared" si="11"/>
        <v>0</v>
      </c>
      <c r="K107" s="230">
        <f t="shared" si="12"/>
        <v>0</v>
      </c>
      <c r="L107" s="230">
        <f t="shared" si="13"/>
        <v>14</v>
      </c>
      <c r="M107" s="230">
        <v>1</v>
      </c>
      <c r="N107" s="230">
        <v>10</v>
      </c>
      <c r="O107" s="230">
        <v>21</v>
      </c>
      <c r="P107" s="230">
        <v>3</v>
      </c>
      <c r="Q107" s="230" t="s">
        <v>17</v>
      </c>
      <c r="R107" s="230">
        <v>22326</v>
      </c>
      <c r="S107" s="230">
        <v>510</v>
      </c>
      <c r="T107" s="231">
        <v>10</v>
      </c>
    </row>
    <row r="108" spans="1:20" hidden="1" outlineLevel="4">
      <c r="A108" s="229">
        <v>12</v>
      </c>
      <c r="B108" s="230" t="s">
        <v>39</v>
      </c>
      <c r="C108" s="230" t="s">
        <v>4</v>
      </c>
      <c r="D108" s="230" t="s">
        <v>120</v>
      </c>
      <c r="E108" s="64">
        <v>86</v>
      </c>
      <c r="F108" s="65">
        <f t="shared" si="7"/>
        <v>4.7612510766580534E-3</v>
      </c>
      <c r="G108" s="65">
        <f t="shared" si="8"/>
        <v>3.5015611541774332E-3</v>
      </c>
      <c r="H108" s="230">
        <f t="shared" si="9"/>
        <v>86</v>
      </c>
      <c r="I108" s="230">
        <f t="shared" si="10"/>
        <v>0</v>
      </c>
      <c r="J108" s="230">
        <f t="shared" si="11"/>
        <v>0</v>
      </c>
      <c r="K108" s="230">
        <f t="shared" si="12"/>
        <v>86</v>
      </c>
      <c r="L108" s="230">
        <f t="shared" si="13"/>
        <v>0</v>
      </c>
      <c r="M108" s="230">
        <v>3</v>
      </c>
      <c r="N108" s="230">
        <v>10</v>
      </c>
      <c r="O108" s="230">
        <v>57</v>
      </c>
      <c r="P108" s="230">
        <v>3</v>
      </c>
      <c r="Q108" s="230" t="s">
        <v>17</v>
      </c>
      <c r="R108" s="230">
        <v>35378</v>
      </c>
      <c r="S108" s="230">
        <v>26018</v>
      </c>
      <c r="T108" s="231">
        <v>10</v>
      </c>
    </row>
    <row r="109" spans="1:20" hidden="1" outlineLevel="4">
      <c r="A109" s="229">
        <v>12</v>
      </c>
      <c r="B109" s="230" t="s">
        <v>39</v>
      </c>
      <c r="C109" s="230" t="s">
        <v>4</v>
      </c>
      <c r="D109" s="230" t="s">
        <v>108</v>
      </c>
      <c r="E109" s="64">
        <v>263</v>
      </c>
      <c r="F109" s="65">
        <f t="shared" si="7"/>
        <v>1.3177457400366145E-2</v>
      </c>
      <c r="G109" s="65">
        <f t="shared" si="8"/>
        <v>2.5043127728488945E-3</v>
      </c>
      <c r="H109" s="230">
        <f t="shared" si="9"/>
        <v>263</v>
      </c>
      <c r="I109" s="230">
        <f t="shared" si="10"/>
        <v>0</v>
      </c>
      <c r="J109" s="230">
        <f t="shared" si="11"/>
        <v>0</v>
      </c>
      <c r="K109" s="230">
        <f t="shared" si="12"/>
        <v>263</v>
      </c>
      <c r="L109" s="230">
        <f t="shared" si="13"/>
        <v>0</v>
      </c>
      <c r="M109" s="230">
        <v>3</v>
      </c>
      <c r="N109" s="230">
        <v>10</v>
      </c>
      <c r="O109" s="230">
        <v>58</v>
      </c>
      <c r="P109" s="230">
        <v>3</v>
      </c>
      <c r="Q109" s="230" t="s">
        <v>17</v>
      </c>
      <c r="R109" s="230">
        <v>299434</v>
      </c>
      <c r="S109" s="230">
        <v>56906</v>
      </c>
      <c r="T109" s="231">
        <v>10</v>
      </c>
    </row>
    <row r="110" spans="1:20" hidden="1" outlineLevel="4">
      <c r="A110" s="229">
        <v>12</v>
      </c>
      <c r="B110" s="230" t="s">
        <v>39</v>
      </c>
      <c r="C110" s="230" t="s">
        <v>4</v>
      </c>
      <c r="D110" s="230" t="s">
        <v>121</v>
      </c>
      <c r="E110" s="64">
        <v>138</v>
      </c>
      <c r="F110" s="65">
        <f t="shared" si="7"/>
        <v>6.6592860976918949E-3</v>
      </c>
      <c r="G110" s="65">
        <f t="shared" si="8"/>
        <v>1.2438774825550187E-3</v>
      </c>
      <c r="H110" s="230">
        <f t="shared" si="9"/>
        <v>138</v>
      </c>
      <c r="I110" s="230">
        <f t="shared" si="10"/>
        <v>0</v>
      </c>
      <c r="J110" s="230">
        <f t="shared" si="11"/>
        <v>0</v>
      </c>
      <c r="K110" s="230">
        <f t="shared" si="12"/>
        <v>138</v>
      </c>
      <c r="L110" s="230">
        <f t="shared" si="13"/>
        <v>0</v>
      </c>
      <c r="M110" s="230">
        <v>3</v>
      </c>
      <c r="N110" s="230">
        <v>10</v>
      </c>
      <c r="O110" s="230">
        <v>98</v>
      </c>
      <c r="P110" s="230">
        <v>3</v>
      </c>
      <c r="Q110" s="230" t="s">
        <v>17</v>
      </c>
      <c r="R110" s="230">
        <v>79400</v>
      </c>
      <c r="S110" s="230">
        <v>14831</v>
      </c>
      <c r="T110" s="231">
        <v>10</v>
      </c>
    </row>
    <row r="111" spans="1:20" hidden="1" outlineLevel="4">
      <c r="A111" s="229">
        <v>12</v>
      </c>
      <c r="B111" s="230" t="s">
        <v>39</v>
      </c>
      <c r="C111" s="230" t="s">
        <v>4</v>
      </c>
      <c r="D111" s="230" t="s">
        <v>110</v>
      </c>
      <c r="E111" s="64">
        <v>20</v>
      </c>
      <c r="F111" s="65">
        <f t="shared" si="7"/>
        <v>1.0831018518518518E-2</v>
      </c>
      <c r="G111" s="65">
        <f t="shared" si="8"/>
        <v>6.4583333333333333E-4</v>
      </c>
      <c r="H111" s="230">
        <f t="shared" si="9"/>
        <v>20</v>
      </c>
      <c r="I111" s="230">
        <f t="shared" si="10"/>
        <v>0</v>
      </c>
      <c r="J111" s="230">
        <f t="shared" si="11"/>
        <v>0</v>
      </c>
      <c r="K111" s="230">
        <f t="shared" si="12"/>
        <v>20</v>
      </c>
      <c r="L111" s="230">
        <f t="shared" si="13"/>
        <v>0</v>
      </c>
      <c r="M111" s="230">
        <v>3</v>
      </c>
      <c r="N111" s="230">
        <v>10</v>
      </c>
      <c r="O111" s="230">
        <v>207</v>
      </c>
      <c r="P111" s="230">
        <v>3</v>
      </c>
      <c r="Q111" s="230" t="s">
        <v>17</v>
      </c>
      <c r="R111" s="230">
        <v>18716</v>
      </c>
      <c r="S111" s="230">
        <v>1116</v>
      </c>
      <c r="T111" s="231">
        <v>10</v>
      </c>
    </row>
    <row r="112" spans="1:20" hidden="1" outlineLevel="4">
      <c r="A112" s="229">
        <v>12</v>
      </c>
      <c r="B112" s="230" t="s">
        <v>39</v>
      </c>
      <c r="C112" s="230" t="s">
        <v>4</v>
      </c>
      <c r="D112" s="230" t="s">
        <v>107</v>
      </c>
      <c r="E112" s="64">
        <v>3</v>
      </c>
      <c r="F112" s="65">
        <f t="shared" si="7"/>
        <v>2.1604938271604936E-3</v>
      </c>
      <c r="G112" s="65">
        <f t="shared" si="8"/>
        <v>0</v>
      </c>
      <c r="H112" s="230">
        <f t="shared" si="9"/>
        <v>3</v>
      </c>
      <c r="I112" s="230">
        <f t="shared" si="10"/>
        <v>0</v>
      </c>
      <c r="J112" s="230">
        <f t="shared" si="11"/>
        <v>0</v>
      </c>
      <c r="K112" s="230">
        <f t="shared" si="12"/>
        <v>0</v>
      </c>
      <c r="L112" s="230">
        <f t="shared" si="13"/>
        <v>3</v>
      </c>
      <c r="M112" s="230">
        <v>8</v>
      </c>
      <c r="N112" s="230">
        <v>10</v>
      </c>
      <c r="O112" s="230">
        <v>217</v>
      </c>
      <c r="P112" s="230">
        <v>3</v>
      </c>
      <c r="Q112" s="230" t="s">
        <v>17</v>
      </c>
      <c r="R112" s="230">
        <v>560</v>
      </c>
      <c r="S112" s="230">
        <v>0</v>
      </c>
      <c r="T112" s="231">
        <v>10</v>
      </c>
    </row>
    <row r="113" spans="1:20" hidden="1" outlineLevel="3">
      <c r="A113" s="229"/>
      <c r="B113" s="230"/>
      <c r="C113" s="207" t="s">
        <v>144</v>
      </c>
      <c r="D113" s="127"/>
      <c r="E113" s="128">
        <f>SUBTOTAL(9,E103:E112)</f>
        <v>2280</v>
      </c>
      <c r="F113" s="129"/>
      <c r="G113" s="129"/>
      <c r="H113" s="230">
        <f>SUBTOTAL(9,H103:H112)</f>
        <v>2280</v>
      </c>
      <c r="I113" s="230">
        <f>SUBTOTAL(9,I103:I112)</f>
        <v>0</v>
      </c>
      <c r="J113" s="230">
        <f>SUBTOTAL(9,J103:J112)</f>
        <v>0</v>
      </c>
      <c r="K113" s="230">
        <f>SUBTOTAL(9,K103:K112)</f>
        <v>507</v>
      </c>
      <c r="L113" s="230">
        <f>SUBTOTAL(9,L103:L112)</f>
        <v>1773</v>
      </c>
      <c r="M113" s="230"/>
      <c r="N113" s="230"/>
      <c r="O113" s="230"/>
      <c r="P113" s="230"/>
      <c r="Q113" s="230"/>
      <c r="R113" s="230">
        <f>SUBTOTAL(9,R103:R112)</f>
        <v>1567175</v>
      </c>
      <c r="S113" s="230">
        <f>SUBTOTAL(9,S103:S112)</f>
        <v>1581393</v>
      </c>
      <c r="T113" s="231"/>
    </row>
    <row r="114" spans="1:20" hidden="1" outlineLevel="4">
      <c r="A114" s="229">
        <v>12</v>
      </c>
      <c r="B114" s="230" t="s">
        <v>39</v>
      </c>
      <c r="C114" s="230" t="s">
        <v>5</v>
      </c>
      <c r="D114" s="230" t="s">
        <v>40</v>
      </c>
      <c r="E114" s="64">
        <v>124</v>
      </c>
      <c r="F114" s="65">
        <f t="shared" si="7"/>
        <v>1.8107078853046594E-2</v>
      </c>
      <c r="G114" s="65">
        <f t="shared" si="8"/>
        <v>7.558523745519713E-3</v>
      </c>
      <c r="H114" s="230">
        <f t="shared" si="9"/>
        <v>0</v>
      </c>
      <c r="I114" s="230">
        <f t="shared" si="10"/>
        <v>124</v>
      </c>
      <c r="J114" s="230">
        <f t="shared" si="11"/>
        <v>0</v>
      </c>
      <c r="K114" s="230">
        <f t="shared" si="12"/>
        <v>0</v>
      </c>
      <c r="L114" s="230">
        <f t="shared" si="13"/>
        <v>124</v>
      </c>
      <c r="M114" s="230">
        <v>1</v>
      </c>
      <c r="N114" s="230">
        <v>10</v>
      </c>
      <c r="O114" s="230">
        <v>25</v>
      </c>
      <c r="P114" s="230">
        <v>11</v>
      </c>
      <c r="Q114" s="230" t="s">
        <v>41</v>
      </c>
      <c r="R114" s="230">
        <v>193992</v>
      </c>
      <c r="S114" s="230">
        <v>80979</v>
      </c>
      <c r="T114" s="231">
        <v>10</v>
      </c>
    </row>
    <row r="115" spans="1:20" hidden="1" outlineLevel="4">
      <c r="A115" s="229">
        <v>12</v>
      </c>
      <c r="B115" s="230" t="s">
        <v>39</v>
      </c>
      <c r="C115" s="230" t="s">
        <v>5</v>
      </c>
      <c r="D115" s="230" t="s">
        <v>122</v>
      </c>
      <c r="E115" s="64">
        <v>21</v>
      </c>
      <c r="F115" s="65">
        <f t="shared" si="7"/>
        <v>2.0800264550264552E-2</v>
      </c>
      <c r="G115" s="65">
        <f t="shared" si="8"/>
        <v>3.7599206349206347E-3</v>
      </c>
      <c r="H115" s="230">
        <f t="shared" si="9"/>
        <v>0</v>
      </c>
      <c r="I115" s="230">
        <f t="shared" si="10"/>
        <v>21</v>
      </c>
      <c r="J115" s="230">
        <f t="shared" si="11"/>
        <v>0</v>
      </c>
      <c r="K115" s="230">
        <f t="shared" si="12"/>
        <v>21</v>
      </c>
      <c r="L115" s="230">
        <f t="shared" si="13"/>
        <v>0</v>
      </c>
      <c r="M115" s="230">
        <v>3</v>
      </c>
      <c r="N115" s="230">
        <v>10</v>
      </c>
      <c r="O115" s="230">
        <v>63</v>
      </c>
      <c r="P115" s="230">
        <v>8</v>
      </c>
      <c r="Q115" s="230" t="s">
        <v>42</v>
      </c>
      <c r="R115" s="230">
        <v>37740</v>
      </c>
      <c r="S115" s="230">
        <v>6822</v>
      </c>
      <c r="T115" s="231">
        <v>10</v>
      </c>
    </row>
    <row r="116" spans="1:20" hidden="1" outlineLevel="4">
      <c r="A116" s="229">
        <v>12</v>
      </c>
      <c r="B116" s="230" t="s">
        <v>39</v>
      </c>
      <c r="C116" s="230" t="s">
        <v>5</v>
      </c>
      <c r="D116" s="230" t="s">
        <v>123</v>
      </c>
      <c r="E116" s="64">
        <v>89</v>
      </c>
      <c r="F116" s="65">
        <f t="shared" si="7"/>
        <v>1.394883999167707E-2</v>
      </c>
      <c r="G116" s="65">
        <f t="shared" si="8"/>
        <v>1.0710440074906367E-2</v>
      </c>
      <c r="H116" s="230">
        <f t="shared" si="9"/>
        <v>0</v>
      </c>
      <c r="I116" s="230">
        <f t="shared" si="10"/>
        <v>89</v>
      </c>
      <c r="J116" s="230">
        <f t="shared" si="11"/>
        <v>0</v>
      </c>
      <c r="K116" s="230">
        <f t="shared" si="12"/>
        <v>89</v>
      </c>
      <c r="L116" s="230">
        <f t="shared" si="13"/>
        <v>0</v>
      </c>
      <c r="M116" s="230">
        <v>3</v>
      </c>
      <c r="N116" s="230">
        <v>10</v>
      </c>
      <c r="O116" s="230">
        <v>167</v>
      </c>
      <c r="P116" s="230">
        <v>6</v>
      </c>
      <c r="Q116" s="230" t="s">
        <v>43</v>
      </c>
      <c r="R116" s="230">
        <v>107261</v>
      </c>
      <c r="S116" s="230">
        <v>82359</v>
      </c>
      <c r="T116" s="231">
        <v>10</v>
      </c>
    </row>
    <row r="117" spans="1:20" hidden="1" outlineLevel="4">
      <c r="A117" s="229">
        <v>12</v>
      </c>
      <c r="B117" s="230" t="s">
        <v>39</v>
      </c>
      <c r="C117" s="230" t="s">
        <v>5</v>
      </c>
      <c r="D117" s="230" t="s">
        <v>124</v>
      </c>
      <c r="E117" s="64">
        <v>152</v>
      </c>
      <c r="F117" s="65">
        <f t="shared" si="7"/>
        <v>2.1875913742690059E-2</v>
      </c>
      <c r="G117" s="65">
        <f t="shared" si="8"/>
        <v>2.754705774853801E-3</v>
      </c>
      <c r="H117" s="230">
        <f t="shared" si="9"/>
        <v>0</v>
      </c>
      <c r="I117" s="230">
        <f t="shared" si="10"/>
        <v>152</v>
      </c>
      <c r="J117" s="230">
        <f t="shared" si="11"/>
        <v>0</v>
      </c>
      <c r="K117" s="230">
        <f t="shared" si="12"/>
        <v>152</v>
      </c>
      <c r="L117" s="230">
        <f t="shared" si="13"/>
        <v>0</v>
      </c>
      <c r="M117" s="230">
        <v>3</v>
      </c>
      <c r="N117" s="230">
        <v>10</v>
      </c>
      <c r="O117" s="230">
        <v>168</v>
      </c>
      <c r="P117" s="230">
        <v>12</v>
      </c>
      <c r="Q117" s="230" t="s">
        <v>29</v>
      </c>
      <c r="R117" s="230">
        <v>287292</v>
      </c>
      <c r="S117" s="230">
        <v>36177</v>
      </c>
      <c r="T117" s="231">
        <v>10</v>
      </c>
    </row>
    <row r="118" spans="1:20" hidden="1" outlineLevel="3">
      <c r="A118" s="229"/>
      <c r="B118" s="230"/>
      <c r="C118" s="208" t="s">
        <v>145</v>
      </c>
      <c r="D118" s="131"/>
      <c r="E118" s="132">
        <f>SUBTOTAL(9,E114:E117)</f>
        <v>386</v>
      </c>
      <c r="F118" s="133"/>
      <c r="G118" s="133"/>
      <c r="H118" s="230">
        <f>SUBTOTAL(9,H114:H117)</f>
        <v>0</v>
      </c>
      <c r="I118" s="230">
        <f>SUBTOTAL(9,I114:I117)</f>
        <v>386</v>
      </c>
      <c r="J118" s="230">
        <f>SUBTOTAL(9,J114:J117)</f>
        <v>0</v>
      </c>
      <c r="K118" s="230">
        <f>SUBTOTAL(9,K114:K117)</f>
        <v>262</v>
      </c>
      <c r="L118" s="230">
        <f>SUBTOTAL(9,L114:L117)</f>
        <v>124</v>
      </c>
      <c r="M118" s="230"/>
      <c r="N118" s="230"/>
      <c r="O118" s="230"/>
      <c r="P118" s="230"/>
      <c r="Q118" s="230"/>
      <c r="R118" s="230">
        <f>SUBTOTAL(9,R114:R117)</f>
        <v>626285</v>
      </c>
      <c r="S118" s="230">
        <f>SUBTOTAL(9,S114:S117)</f>
        <v>206337</v>
      </c>
      <c r="T118" s="231"/>
    </row>
    <row r="119" spans="1:20" ht="15.6" outlineLevel="2" collapsed="1">
      <c r="A119" s="229"/>
      <c r="B119" s="111" t="s">
        <v>88</v>
      </c>
      <c r="C119" s="77"/>
      <c r="D119" s="77"/>
      <c r="E119" s="78">
        <f>SUBTOTAL(9,E103:E117)</f>
        <v>2666</v>
      </c>
      <c r="F119" s="79">
        <v>9.5226063460309533E-3</v>
      </c>
      <c r="G119" s="79">
        <v>7.7611850879386515E-3</v>
      </c>
      <c r="H119" s="230">
        <f>SUBTOTAL(9,H103:H117)</f>
        <v>2280</v>
      </c>
      <c r="I119" s="230">
        <f>SUBTOTAL(9,I103:I117)</f>
        <v>386</v>
      </c>
      <c r="J119" s="230">
        <f>SUBTOTAL(9,J103:J117)</f>
        <v>0</v>
      </c>
      <c r="K119" s="230">
        <f>SUBTOTAL(9,K103:K117)</f>
        <v>769</v>
      </c>
      <c r="L119" s="230">
        <f>SUBTOTAL(9,L103:L117)</f>
        <v>1897</v>
      </c>
      <c r="M119" s="230"/>
      <c r="N119" s="230"/>
      <c r="O119" s="230"/>
      <c r="P119" s="230"/>
      <c r="Q119" s="230"/>
      <c r="R119" s="230">
        <f>SUBTOTAL(9,R103:R117)</f>
        <v>2193460</v>
      </c>
      <c r="S119" s="230">
        <f>SUBTOTAL(9,S103:S117)</f>
        <v>1787730</v>
      </c>
      <c r="T119" s="231"/>
    </row>
    <row r="120" spans="1:20" hidden="1" outlineLevel="4">
      <c r="A120" s="229">
        <v>12</v>
      </c>
      <c r="B120" s="230" t="s">
        <v>44</v>
      </c>
      <c r="C120" s="230" t="s">
        <v>4</v>
      </c>
      <c r="D120" s="230" t="s">
        <v>16</v>
      </c>
      <c r="E120" s="64">
        <v>33</v>
      </c>
      <c r="F120" s="65">
        <f t="shared" si="7"/>
        <v>1.5377735690235692E-2</v>
      </c>
      <c r="G120" s="65">
        <f t="shared" si="8"/>
        <v>8.6503928170594841E-3</v>
      </c>
      <c r="H120" s="230">
        <f t="shared" si="9"/>
        <v>33</v>
      </c>
      <c r="I120" s="230">
        <f t="shared" si="10"/>
        <v>0</v>
      </c>
      <c r="J120" s="230">
        <f t="shared" si="11"/>
        <v>0</v>
      </c>
      <c r="K120" s="230">
        <f t="shared" si="12"/>
        <v>0</v>
      </c>
      <c r="L120" s="230">
        <f t="shared" si="13"/>
        <v>33</v>
      </c>
      <c r="M120" s="230">
        <v>1</v>
      </c>
      <c r="N120" s="230">
        <v>24</v>
      </c>
      <c r="O120" s="230">
        <v>17</v>
      </c>
      <c r="P120" s="230">
        <v>3</v>
      </c>
      <c r="Q120" s="230" t="s">
        <v>17</v>
      </c>
      <c r="R120" s="230">
        <v>43845</v>
      </c>
      <c r="S120" s="230">
        <v>24664</v>
      </c>
      <c r="T120" s="231">
        <v>10</v>
      </c>
    </row>
    <row r="121" spans="1:20" hidden="1" outlineLevel="4">
      <c r="A121" s="229">
        <v>12</v>
      </c>
      <c r="B121" s="230" t="s">
        <v>44</v>
      </c>
      <c r="C121" s="230" t="s">
        <v>4</v>
      </c>
      <c r="D121" s="230" t="s">
        <v>19</v>
      </c>
      <c r="E121" s="64">
        <v>3</v>
      </c>
      <c r="F121" s="65">
        <f t="shared" si="7"/>
        <v>5.103780864197531E-2</v>
      </c>
      <c r="G121" s="65">
        <f t="shared" si="8"/>
        <v>8.7229938271604929E-3</v>
      </c>
      <c r="H121" s="230">
        <f t="shared" si="9"/>
        <v>3</v>
      </c>
      <c r="I121" s="230">
        <f t="shared" si="10"/>
        <v>0</v>
      </c>
      <c r="J121" s="230">
        <f t="shared" si="11"/>
        <v>0</v>
      </c>
      <c r="K121" s="230">
        <f t="shared" si="12"/>
        <v>0</v>
      </c>
      <c r="L121" s="230">
        <f t="shared" si="13"/>
        <v>3</v>
      </c>
      <c r="M121" s="230">
        <v>1</v>
      </c>
      <c r="N121" s="230">
        <v>24</v>
      </c>
      <c r="O121" s="230">
        <v>18</v>
      </c>
      <c r="P121" s="230">
        <v>3</v>
      </c>
      <c r="Q121" s="230" t="s">
        <v>17</v>
      </c>
      <c r="R121" s="230">
        <v>13229</v>
      </c>
      <c r="S121" s="230">
        <v>2261</v>
      </c>
      <c r="T121" s="231">
        <v>10</v>
      </c>
    </row>
    <row r="122" spans="1:20" hidden="1" outlineLevel="4">
      <c r="A122" s="229">
        <v>12</v>
      </c>
      <c r="B122" s="230" t="s">
        <v>44</v>
      </c>
      <c r="C122" s="230" t="s">
        <v>4</v>
      </c>
      <c r="D122" s="230" t="s">
        <v>21</v>
      </c>
      <c r="E122" s="64">
        <v>4</v>
      </c>
      <c r="F122" s="65">
        <f t="shared" si="7"/>
        <v>1.7884837962962963E-2</v>
      </c>
      <c r="G122" s="65">
        <f t="shared" si="8"/>
        <v>1.3587962962962963E-2</v>
      </c>
      <c r="H122" s="230">
        <f t="shared" si="9"/>
        <v>4</v>
      </c>
      <c r="I122" s="230">
        <f t="shared" si="10"/>
        <v>0</v>
      </c>
      <c r="J122" s="230">
        <f t="shared" si="11"/>
        <v>0</v>
      </c>
      <c r="K122" s="230">
        <f t="shared" si="12"/>
        <v>0</v>
      </c>
      <c r="L122" s="230">
        <f t="shared" si="13"/>
        <v>4</v>
      </c>
      <c r="M122" s="230">
        <v>1</v>
      </c>
      <c r="N122" s="230">
        <v>24</v>
      </c>
      <c r="O122" s="230">
        <v>20</v>
      </c>
      <c r="P122" s="230">
        <v>3</v>
      </c>
      <c r="Q122" s="230" t="s">
        <v>17</v>
      </c>
      <c r="R122" s="230">
        <v>6181</v>
      </c>
      <c r="S122" s="230">
        <v>4696</v>
      </c>
      <c r="T122" s="231">
        <v>10</v>
      </c>
    </row>
    <row r="123" spans="1:20" hidden="1" outlineLevel="4">
      <c r="A123" s="229">
        <v>12</v>
      </c>
      <c r="B123" s="230" t="s">
        <v>44</v>
      </c>
      <c r="C123" s="230" t="s">
        <v>4</v>
      </c>
      <c r="D123" s="230" t="s">
        <v>109</v>
      </c>
      <c r="E123" s="64">
        <v>50</v>
      </c>
      <c r="F123" s="65">
        <f t="shared" si="7"/>
        <v>3.5383333333333329E-2</v>
      </c>
      <c r="G123" s="65">
        <f t="shared" si="8"/>
        <v>4.4467592592592588E-3</v>
      </c>
      <c r="H123" s="230">
        <f t="shared" si="9"/>
        <v>50</v>
      </c>
      <c r="I123" s="230">
        <f t="shared" si="10"/>
        <v>0</v>
      </c>
      <c r="J123" s="230">
        <f t="shared" si="11"/>
        <v>0</v>
      </c>
      <c r="K123" s="230">
        <f t="shared" si="12"/>
        <v>50</v>
      </c>
      <c r="L123" s="230">
        <f t="shared" si="13"/>
        <v>0</v>
      </c>
      <c r="M123" s="230">
        <v>3</v>
      </c>
      <c r="N123" s="230">
        <v>24</v>
      </c>
      <c r="O123" s="230">
        <v>162</v>
      </c>
      <c r="P123" s="230">
        <v>3</v>
      </c>
      <c r="Q123" s="230" t="s">
        <v>17</v>
      </c>
      <c r="R123" s="230">
        <v>152856</v>
      </c>
      <c r="S123" s="230">
        <v>19210</v>
      </c>
      <c r="T123" s="231">
        <v>10</v>
      </c>
    </row>
    <row r="124" spans="1:20" hidden="1" outlineLevel="3">
      <c r="A124" s="229"/>
      <c r="B124" s="230"/>
      <c r="C124" s="207" t="s">
        <v>144</v>
      </c>
      <c r="D124" s="127"/>
      <c r="E124" s="128">
        <f>SUBTOTAL(9,E120:E123)</f>
        <v>90</v>
      </c>
      <c r="F124" s="129"/>
      <c r="G124" s="129"/>
      <c r="H124" s="230">
        <f>SUBTOTAL(9,H120:H123)</f>
        <v>90</v>
      </c>
      <c r="I124" s="230">
        <f>SUBTOTAL(9,I120:I123)</f>
        <v>0</v>
      </c>
      <c r="J124" s="230">
        <f>SUBTOTAL(9,J120:J123)</f>
        <v>0</v>
      </c>
      <c r="K124" s="230">
        <f>SUBTOTAL(9,K120:K123)</f>
        <v>50</v>
      </c>
      <c r="L124" s="230">
        <f>SUBTOTAL(9,L120:L123)</f>
        <v>40</v>
      </c>
      <c r="M124" s="230"/>
      <c r="N124" s="230"/>
      <c r="O124" s="230"/>
      <c r="P124" s="230"/>
      <c r="Q124" s="230"/>
      <c r="R124" s="230">
        <f>SUBTOTAL(9,R120:R123)</f>
        <v>216111</v>
      </c>
      <c r="S124" s="230">
        <f>SUBTOTAL(9,S120:S123)</f>
        <v>50831</v>
      </c>
      <c r="T124" s="231"/>
    </row>
    <row r="125" spans="1:20" ht="15.6" outlineLevel="2" collapsed="1">
      <c r="A125" s="229"/>
      <c r="B125" s="111" t="s">
        <v>89</v>
      </c>
      <c r="C125" s="77"/>
      <c r="D125" s="77"/>
      <c r="E125" s="78">
        <f>SUBTOTAL(9,E120:E123)</f>
        <v>90</v>
      </c>
      <c r="F125" s="79">
        <v>2.7792052469135801E-2</v>
      </c>
      <c r="G125" s="79">
        <v>6.5369084362139921E-3</v>
      </c>
      <c r="H125" s="230">
        <f>SUBTOTAL(9,H120:H123)</f>
        <v>90</v>
      </c>
      <c r="I125" s="230">
        <f>SUBTOTAL(9,I120:I123)</f>
        <v>0</v>
      </c>
      <c r="J125" s="230">
        <f>SUBTOTAL(9,J120:J123)</f>
        <v>0</v>
      </c>
      <c r="K125" s="230">
        <f>SUBTOTAL(9,K120:K123)</f>
        <v>50</v>
      </c>
      <c r="L125" s="230">
        <f>SUBTOTAL(9,L120:L123)</f>
        <v>40</v>
      </c>
      <c r="M125" s="230"/>
      <c r="N125" s="230"/>
      <c r="O125" s="230"/>
      <c r="P125" s="230"/>
      <c r="Q125" s="230"/>
      <c r="R125" s="230">
        <f>SUBTOTAL(9,R120:R123)</f>
        <v>216111</v>
      </c>
      <c r="S125" s="230">
        <f>SUBTOTAL(9,S120:S123)</f>
        <v>50831</v>
      </c>
      <c r="T125" s="231"/>
    </row>
    <row r="126" spans="1:20" hidden="1" outlineLevel="4">
      <c r="A126" s="229">
        <v>12</v>
      </c>
      <c r="B126" s="230" t="s">
        <v>45</v>
      </c>
      <c r="C126" s="230" t="s">
        <v>4</v>
      </c>
      <c r="D126" s="230" t="s">
        <v>16</v>
      </c>
      <c r="E126" s="64">
        <v>283</v>
      </c>
      <c r="F126" s="65">
        <f t="shared" si="7"/>
        <v>9.982659337783013E-3</v>
      </c>
      <c r="G126" s="65">
        <f t="shared" si="8"/>
        <v>9.7609115299044629E-3</v>
      </c>
      <c r="H126" s="230">
        <f t="shared" si="9"/>
        <v>283</v>
      </c>
      <c r="I126" s="230">
        <f t="shared" si="10"/>
        <v>0</v>
      </c>
      <c r="J126" s="230">
        <f t="shared" si="11"/>
        <v>0</v>
      </c>
      <c r="K126" s="230">
        <f t="shared" si="12"/>
        <v>0</v>
      </c>
      <c r="L126" s="230">
        <f t="shared" si="13"/>
        <v>283</v>
      </c>
      <c r="M126" s="230">
        <v>1</v>
      </c>
      <c r="N126" s="230">
        <v>7</v>
      </c>
      <c r="O126" s="230">
        <v>17</v>
      </c>
      <c r="P126" s="230">
        <v>3</v>
      </c>
      <c r="Q126" s="230" t="s">
        <v>17</v>
      </c>
      <c r="R126" s="230">
        <v>244088</v>
      </c>
      <c r="S126" s="230">
        <v>238666</v>
      </c>
      <c r="T126" s="231">
        <v>10</v>
      </c>
    </row>
    <row r="127" spans="1:20" hidden="1" outlineLevel="4">
      <c r="A127" s="229">
        <v>12</v>
      </c>
      <c r="B127" s="230" t="s">
        <v>45</v>
      </c>
      <c r="C127" s="230" t="s">
        <v>4</v>
      </c>
      <c r="D127" s="230" t="s">
        <v>19</v>
      </c>
      <c r="E127" s="64">
        <v>54</v>
      </c>
      <c r="F127" s="65">
        <f t="shared" si="7"/>
        <v>9.2800497256515773E-3</v>
      </c>
      <c r="G127" s="65">
        <f t="shared" si="8"/>
        <v>1.1348593964334705E-2</v>
      </c>
      <c r="H127" s="230">
        <f t="shared" si="9"/>
        <v>54</v>
      </c>
      <c r="I127" s="230">
        <f t="shared" si="10"/>
        <v>0</v>
      </c>
      <c r="J127" s="230">
        <f t="shared" si="11"/>
        <v>0</v>
      </c>
      <c r="K127" s="230">
        <f t="shared" si="12"/>
        <v>0</v>
      </c>
      <c r="L127" s="230">
        <f t="shared" si="13"/>
        <v>54</v>
      </c>
      <c r="M127" s="230">
        <v>1</v>
      </c>
      <c r="N127" s="230">
        <v>7</v>
      </c>
      <c r="O127" s="230">
        <v>18</v>
      </c>
      <c r="P127" s="230">
        <v>3</v>
      </c>
      <c r="Q127" s="230" t="s">
        <v>17</v>
      </c>
      <c r="R127" s="230">
        <v>43297</v>
      </c>
      <c r="S127" s="230">
        <v>52948</v>
      </c>
      <c r="T127" s="231">
        <v>10</v>
      </c>
    </row>
    <row r="128" spans="1:20" hidden="1" outlineLevel="4">
      <c r="A128" s="229">
        <v>12</v>
      </c>
      <c r="B128" s="230" t="s">
        <v>45</v>
      </c>
      <c r="C128" s="230" t="s">
        <v>4</v>
      </c>
      <c r="D128" s="230" t="s">
        <v>21</v>
      </c>
      <c r="E128" s="64">
        <v>57</v>
      </c>
      <c r="F128" s="65">
        <f t="shared" si="7"/>
        <v>1.0451388888888889E-2</v>
      </c>
      <c r="G128" s="65">
        <f t="shared" si="8"/>
        <v>1.0596166341780377E-2</v>
      </c>
      <c r="H128" s="230">
        <f t="shared" si="9"/>
        <v>57</v>
      </c>
      <c r="I128" s="230">
        <f t="shared" si="10"/>
        <v>0</v>
      </c>
      <c r="J128" s="230">
        <f t="shared" si="11"/>
        <v>0</v>
      </c>
      <c r="K128" s="230">
        <f t="shared" si="12"/>
        <v>0</v>
      </c>
      <c r="L128" s="230">
        <f t="shared" si="13"/>
        <v>57</v>
      </c>
      <c r="M128" s="230">
        <v>1</v>
      </c>
      <c r="N128" s="230">
        <v>7</v>
      </c>
      <c r="O128" s="230">
        <v>20</v>
      </c>
      <c r="P128" s="230">
        <v>3</v>
      </c>
      <c r="Q128" s="230" t="s">
        <v>17</v>
      </c>
      <c r="R128" s="230">
        <v>51471</v>
      </c>
      <c r="S128" s="230">
        <v>52184</v>
      </c>
      <c r="T128" s="231">
        <v>10</v>
      </c>
    </row>
    <row r="129" spans="1:20" hidden="1" outlineLevel="4">
      <c r="A129" s="229">
        <v>12</v>
      </c>
      <c r="B129" s="230" t="s">
        <v>45</v>
      </c>
      <c r="C129" s="230" t="s">
        <v>4</v>
      </c>
      <c r="D129" s="230" t="s">
        <v>109</v>
      </c>
      <c r="E129" s="64">
        <v>169</v>
      </c>
      <c r="F129" s="65">
        <f t="shared" si="7"/>
        <v>1.1232056760902914E-2</v>
      </c>
      <c r="G129" s="65">
        <f t="shared" si="8"/>
        <v>3.7841743370589523E-3</v>
      </c>
      <c r="H129" s="230">
        <f t="shared" si="9"/>
        <v>169</v>
      </c>
      <c r="I129" s="230">
        <f t="shared" si="10"/>
        <v>0</v>
      </c>
      <c r="J129" s="230">
        <f t="shared" si="11"/>
        <v>0</v>
      </c>
      <c r="K129" s="230">
        <f t="shared" si="12"/>
        <v>169</v>
      </c>
      <c r="L129" s="230">
        <f t="shared" si="13"/>
        <v>0</v>
      </c>
      <c r="M129" s="230">
        <v>3</v>
      </c>
      <c r="N129" s="230">
        <v>7</v>
      </c>
      <c r="O129" s="230">
        <v>162</v>
      </c>
      <c r="P129" s="230">
        <v>3</v>
      </c>
      <c r="Q129" s="230" t="s">
        <v>17</v>
      </c>
      <c r="R129" s="230">
        <v>164006</v>
      </c>
      <c r="S129" s="230">
        <v>55255</v>
      </c>
      <c r="T129" s="231">
        <v>10</v>
      </c>
    </row>
    <row r="130" spans="1:20" hidden="1" outlineLevel="3">
      <c r="A130" s="229"/>
      <c r="B130" s="230"/>
      <c r="C130" s="207" t="s">
        <v>144</v>
      </c>
      <c r="D130" s="127"/>
      <c r="E130" s="128">
        <f>SUBTOTAL(9,E126:E129)</f>
        <v>563</v>
      </c>
      <c r="F130" s="129"/>
      <c r="G130" s="129"/>
      <c r="H130" s="230">
        <f>SUBTOTAL(9,H126:H129)</f>
        <v>563</v>
      </c>
      <c r="I130" s="230">
        <f>SUBTOTAL(9,I126:I129)</f>
        <v>0</v>
      </c>
      <c r="J130" s="230">
        <f>SUBTOTAL(9,J126:J129)</f>
        <v>0</v>
      </c>
      <c r="K130" s="230">
        <f>SUBTOTAL(9,K126:K129)</f>
        <v>169</v>
      </c>
      <c r="L130" s="230">
        <f>SUBTOTAL(9,L126:L129)</f>
        <v>394</v>
      </c>
      <c r="M130" s="230"/>
      <c r="N130" s="230"/>
      <c r="O130" s="230"/>
      <c r="P130" s="230"/>
      <c r="Q130" s="230"/>
      <c r="R130" s="230">
        <f>SUBTOTAL(9,R126:R129)</f>
        <v>502862</v>
      </c>
      <c r="S130" s="230">
        <f>SUBTOTAL(9,S126:S129)</f>
        <v>399053</v>
      </c>
      <c r="T130" s="231"/>
    </row>
    <row r="131" spans="1:20" ht="15.6" outlineLevel="2" collapsed="1">
      <c r="A131" s="229"/>
      <c r="B131" s="111" t="s">
        <v>90</v>
      </c>
      <c r="C131" s="77"/>
      <c r="D131" s="77"/>
      <c r="E131" s="78">
        <f>SUBTOTAL(9,E126:E129)</f>
        <v>563</v>
      </c>
      <c r="F131" s="79">
        <v>1.0337765607525822E-2</v>
      </c>
      <c r="G131" s="79">
        <v>8.2036749227024537E-3</v>
      </c>
      <c r="H131" s="230">
        <f>SUBTOTAL(9,H126:H129)</f>
        <v>563</v>
      </c>
      <c r="I131" s="230">
        <f>SUBTOTAL(9,I126:I129)</f>
        <v>0</v>
      </c>
      <c r="J131" s="230">
        <f>SUBTOTAL(9,J126:J129)</f>
        <v>0</v>
      </c>
      <c r="K131" s="230">
        <f>SUBTOTAL(9,K126:K129)</f>
        <v>169</v>
      </c>
      <c r="L131" s="230">
        <f>SUBTOTAL(9,L126:L129)</f>
        <v>394</v>
      </c>
      <c r="M131" s="230"/>
      <c r="N131" s="230"/>
      <c r="O131" s="230"/>
      <c r="P131" s="230"/>
      <c r="Q131" s="230"/>
      <c r="R131" s="230">
        <f>SUBTOTAL(9,R126:R129)</f>
        <v>502862</v>
      </c>
      <c r="S131" s="230">
        <f>SUBTOTAL(9,S126:S129)</f>
        <v>399053</v>
      </c>
      <c r="T131" s="231"/>
    </row>
    <row r="132" spans="1:20" hidden="1" outlineLevel="4">
      <c r="A132" s="229">
        <v>12</v>
      </c>
      <c r="B132" s="230" t="s">
        <v>46</v>
      </c>
      <c r="C132" s="230" t="s">
        <v>4</v>
      </c>
      <c r="D132" s="230" t="s">
        <v>16</v>
      </c>
      <c r="E132" s="64">
        <v>317</v>
      </c>
      <c r="F132" s="65">
        <f t="shared" si="7"/>
        <v>5.0810915410678817E-3</v>
      </c>
      <c r="G132" s="65">
        <f t="shared" si="8"/>
        <v>1.3955339408809439E-3</v>
      </c>
      <c r="H132" s="230">
        <f t="shared" si="9"/>
        <v>317</v>
      </c>
      <c r="I132" s="230">
        <f t="shared" si="10"/>
        <v>0</v>
      </c>
      <c r="J132" s="230">
        <f t="shared" si="11"/>
        <v>0</v>
      </c>
      <c r="K132" s="230">
        <f t="shared" si="12"/>
        <v>0</v>
      </c>
      <c r="L132" s="230">
        <f t="shared" si="13"/>
        <v>317</v>
      </c>
      <c r="M132" s="230">
        <v>1</v>
      </c>
      <c r="N132" s="230">
        <v>33</v>
      </c>
      <c r="O132" s="230">
        <v>17</v>
      </c>
      <c r="P132" s="230">
        <v>3</v>
      </c>
      <c r="Q132" s="230" t="s">
        <v>17</v>
      </c>
      <c r="R132" s="230">
        <v>139165</v>
      </c>
      <c r="S132" s="230">
        <v>38222</v>
      </c>
      <c r="T132" s="231">
        <v>10</v>
      </c>
    </row>
    <row r="133" spans="1:20" hidden="1" outlineLevel="4">
      <c r="A133" s="229">
        <v>12</v>
      </c>
      <c r="B133" s="230" t="s">
        <v>46</v>
      </c>
      <c r="C133" s="230" t="s">
        <v>4</v>
      </c>
      <c r="D133" s="230" t="s">
        <v>19</v>
      </c>
      <c r="E133" s="64">
        <v>98</v>
      </c>
      <c r="F133" s="65">
        <f t="shared" si="7"/>
        <v>5.623110355253212E-3</v>
      </c>
      <c r="G133" s="65">
        <f t="shared" si="8"/>
        <v>1.3531037414965987E-3</v>
      </c>
      <c r="H133" s="230">
        <f t="shared" si="9"/>
        <v>98</v>
      </c>
      <c r="I133" s="230">
        <f t="shared" si="10"/>
        <v>0</v>
      </c>
      <c r="J133" s="230">
        <f t="shared" si="11"/>
        <v>0</v>
      </c>
      <c r="K133" s="230">
        <f t="shared" si="12"/>
        <v>0</v>
      </c>
      <c r="L133" s="230">
        <f t="shared" si="13"/>
        <v>98</v>
      </c>
      <c r="M133" s="230">
        <v>1</v>
      </c>
      <c r="N133" s="230">
        <v>33</v>
      </c>
      <c r="O133" s="230">
        <v>18</v>
      </c>
      <c r="P133" s="230">
        <v>3</v>
      </c>
      <c r="Q133" s="230" t="s">
        <v>17</v>
      </c>
      <c r="R133" s="230">
        <v>47612</v>
      </c>
      <c r="S133" s="230">
        <v>11457</v>
      </c>
      <c r="T133" s="231">
        <v>10</v>
      </c>
    </row>
    <row r="134" spans="1:20" hidden="1" outlineLevel="4">
      <c r="A134" s="229">
        <v>12</v>
      </c>
      <c r="B134" s="230" t="s">
        <v>46</v>
      </c>
      <c r="C134" s="230" t="s">
        <v>4</v>
      </c>
      <c r="D134" s="230" t="s">
        <v>21</v>
      </c>
      <c r="E134" s="64">
        <v>66</v>
      </c>
      <c r="F134" s="65">
        <f t="shared" si="7"/>
        <v>4.8768939393939396E-3</v>
      </c>
      <c r="G134" s="65">
        <f t="shared" si="8"/>
        <v>1.2117704826038161E-3</v>
      </c>
      <c r="H134" s="230">
        <f t="shared" si="9"/>
        <v>66</v>
      </c>
      <c r="I134" s="230">
        <f t="shared" si="10"/>
        <v>0</v>
      </c>
      <c r="J134" s="230">
        <f t="shared" si="11"/>
        <v>0</v>
      </c>
      <c r="K134" s="230">
        <f t="shared" si="12"/>
        <v>0</v>
      </c>
      <c r="L134" s="230">
        <f t="shared" si="13"/>
        <v>66</v>
      </c>
      <c r="M134" s="230">
        <v>1</v>
      </c>
      <c r="N134" s="230">
        <v>33</v>
      </c>
      <c r="O134" s="230">
        <v>20</v>
      </c>
      <c r="P134" s="230">
        <v>3</v>
      </c>
      <c r="Q134" s="230" t="s">
        <v>17</v>
      </c>
      <c r="R134" s="230">
        <v>27810</v>
      </c>
      <c r="S134" s="230">
        <v>6910</v>
      </c>
      <c r="T134" s="231">
        <v>10</v>
      </c>
    </row>
    <row r="135" spans="1:20" hidden="1" outlineLevel="4">
      <c r="A135" s="229">
        <v>12</v>
      </c>
      <c r="B135" s="230" t="s">
        <v>46</v>
      </c>
      <c r="C135" s="230" t="s">
        <v>4</v>
      </c>
      <c r="D135" s="230" t="s">
        <v>169</v>
      </c>
      <c r="E135" s="64">
        <v>8</v>
      </c>
      <c r="F135" s="65">
        <f t="shared" si="7"/>
        <v>3.8425925925925928E-3</v>
      </c>
      <c r="G135" s="65">
        <f t="shared" si="8"/>
        <v>4.4502314814814812E-3</v>
      </c>
      <c r="H135" s="230">
        <f t="shared" si="9"/>
        <v>8</v>
      </c>
      <c r="I135" s="230">
        <f t="shared" si="10"/>
        <v>0</v>
      </c>
      <c r="J135" s="230">
        <f t="shared" si="11"/>
        <v>0</v>
      </c>
      <c r="K135" s="230">
        <f t="shared" si="12"/>
        <v>8</v>
      </c>
      <c r="L135" s="230">
        <f t="shared" si="13"/>
        <v>0</v>
      </c>
      <c r="M135" s="230">
        <v>3</v>
      </c>
      <c r="N135" s="230">
        <v>33</v>
      </c>
      <c r="O135" s="230">
        <v>94</v>
      </c>
      <c r="P135" s="230">
        <v>3</v>
      </c>
      <c r="Q135" s="230" t="s">
        <v>17</v>
      </c>
      <c r="R135" s="230">
        <v>2656</v>
      </c>
      <c r="S135" s="230">
        <v>3076</v>
      </c>
      <c r="T135" s="231">
        <v>10</v>
      </c>
    </row>
    <row r="136" spans="1:20" hidden="1" outlineLevel="4">
      <c r="A136" s="229">
        <v>12</v>
      </c>
      <c r="B136" s="230" t="s">
        <v>46</v>
      </c>
      <c r="C136" s="230" t="s">
        <v>4</v>
      </c>
      <c r="D136" s="230" t="s">
        <v>109</v>
      </c>
      <c r="E136" s="64">
        <v>228</v>
      </c>
      <c r="F136" s="65">
        <f t="shared" si="7"/>
        <v>5.1650320825211175E-3</v>
      </c>
      <c r="G136" s="65">
        <f t="shared" si="8"/>
        <v>5.1768599740090963E-4</v>
      </c>
      <c r="H136" s="230">
        <f t="shared" si="9"/>
        <v>228</v>
      </c>
      <c r="I136" s="230">
        <f t="shared" si="10"/>
        <v>0</v>
      </c>
      <c r="J136" s="230">
        <f t="shared" si="11"/>
        <v>0</v>
      </c>
      <c r="K136" s="230">
        <f t="shared" si="12"/>
        <v>228</v>
      </c>
      <c r="L136" s="230">
        <f t="shared" si="13"/>
        <v>0</v>
      </c>
      <c r="M136" s="230">
        <v>3</v>
      </c>
      <c r="N136" s="230">
        <v>33</v>
      </c>
      <c r="O136" s="230">
        <v>162</v>
      </c>
      <c r="P136" s="230">
        <v>3</v>
      </c>
      <c r="Q136" s="230" t="s">
        <v>17</v>
      </c>
      <c r="R136" s="230">
        <v>101747</v>
      </c>
      <c r="S136" s="230">
        <v>10198</v>
      </c>
      <c r="T136" s="231">
        <v>10</v>
      </c>
    </row>
    <row r="137" spans="1:20" hidden="1" outlineLevel="4">
      <c r="A137" s="229">
        <v>12</v>
      </c>
      <c r="B137" s="230" t="s">
        <v>46</v>
      </c>
      <c r="C137" s="230" t="s">
        <v>4</v>
      </c>
      <c r="D137" s="230" t="s">
        <v>107</v>
      </c>
      <c r="E137" s="64">
        <v>131</v>
      </c>
      <c r="F137" s="65">
        <f t="shared" si="7"/>
        <v>8.2055767599660719E-3</v>
      </c>
      <c r="G137" s="65">
        <f t="shared" si="8"/>
        <v>2.6505513146734523E-7</v>
      </c>
      <c r="H137" s="230">
        <f t="shared" si="9"/>
        <v>131</v>
      </c>
      <c r="I137" s="230">
        <f t="shared" si="10"/>
        <v>0</v>
      </c>
      <c r="J137" s="230">
        <f t="shared" si="11"/>
        <v>0</v>
      </c>
      <c r="K137" s="230">
        <f t="shared" si="12"/>
        <v>0</v>
      </c>
      <c r="L137" s="230">
        <f t="shared" si="13"/>
        <v>131</v>
      </c>
      <c r="M137" s="230">
        <v>8</v>
      </c>
      <c r="N137" s="230">
        <v>33</v>
      </c>
      <c r="O137" s="230">
        <v>217</v>
      </c>
      <c r="P137" s="230">
        <v>3</v>
      </c>
      <c r="Q137" s="230" t="s">
        <v>17</v>
      </c>
      <c r="R137" s="230">
        <v>92874</v>
      </c>
      <c r="S137" s="230">
        <v>3</v>
      </c>
      <c r="T137" s="231">
        <v>10</v>
      </c>
    </row>
    <row r="138" spans="1:20" hidden="1" outlineLevel="4">
      <c r="A138" s="229">
        <v>12</v>
      </c>
      <c r="B138" s="230" t="s">
        <v>46</v>
      </c>
      <c r="C138" s="230" t="s">
        <v>4</v>
      </c>
      <c r="D138" s="230" t="s">
        <v>111</v>
      </c>
      <c r="E138" s="64">
        <v>1</v>
      </c>
      <c r="F138" s="65">
        <f t="shared" si="7"/>
        <v>4.3981481481481481E-4</v>
      </c>
      <c r="G138" s="65">
        <f t="shared" si="8"/>
        <v>2.4189814814814816E-3</v>
      </c>
      <c r="H138" s="230">
        <f t="shared" si="9"/>
        <v>1</v>
      </c>
      <c r="I138" s="230">
        <f t="shared" si="10"/>
        <v>0</v>
      </c>
      <c r="J138" s="230">
        <f t="shared" si="11"/>
        <v>0</v>
      </c>
      <c r="K138" s="230">
        <f t="shared" si="12"/>
        <v>1</v>
      </c>
      <c r="L138" s="230">
        <f t="shared" si="13"/>
        <v>0</v>
      </c>
      <c r="M138" s="230">
        <v>3</v>
      </c>
      <c r="N138" s="230">
        <v>33</v>
      </c>
      <c r="O138" s="230">
        <v>224</v>
      </c>
      <c r="P138" s="230">
        <v>3</v>
      </c>
      <c r="Q138" s="230" t="s">
        <v>17</v>
      </c>
      <c r="R138" s="230">
        <v>38</v>
      </c>
      <c r="S138" s="230">
        <v>209</v>
      </c>
      <c r="T138" s="231">
        <v>10</v>
      </c>
    </row>
    <row r="139" spans="1:20" hidden="1" outlineLevel="4">
      <c r="A139" s="229">
        <v>12</v>
      </c>
      <c r="B139" s="230" t="s">
        <v>46</v>
      </c>
      <c r="C139" s="230" t="s">
        <v>4</v>
      </c>
      <c r="D139" s="230" t="s">
        <v>47</v>
      </c>
      <c r="E139" s="64">
        <v>2</v>
      </c>
      <c r="F139" s="65">
        <f t="shared" si="7"/>
        <v>1.5509259259259259E-3</v>
      </c>
      <c r="G139" s="65">
        <f t="shared" si="8"/>
        <v>0</v>
      </c>
      <c r="H139" s="230">
        <f t="shared" si="9"/>
        <v>2</v>
      </c>
      <c r="I139" s="230">
        <f t="shared" si="10"/>
        <v>0</v>
      </c>
      <c r="J139" s="230">
        <f t="shared" si="11"/>
        <v>0</v>
      </c>
      <c r="K139" s="230">
        <f t="shared" si="12"/>
        <v>0</v>
      </c>
      <c r="L139" s="230">
        <f t="shared" si="13"/>
        <v>2</v>
      </c>
      <c r="M139" s="230">
        <v>1</v>
      </c>
      <c r="N139" s="230">
        <v>33</v>
      </c>
      <c r="O139" s="230">
        <v>225</v>
      </c>
      <c r="P139" s="230">
        <v>3</v>
      </c>
      <c r="Q139" s="230" t="s">
        <v>17</v>
      </c>
      <c r="R139" s="230">
        <v>268</v>
      </c>
      <c r="S139" s="230">
        <v>0</v>
      </c>
      <c r="T139" s="231">
        <v>10</v>
      </c>
    </row>
    <row r="140" spans="1:20" hidden="1" outlineLevel="4">
      <c r="A140" s="229">
        <v>12</v>
      </c>
      <c r="B140" s="230" t="s">
        <v>46</v>
      </c>
      <c r="C140" s="230" t="s">
        <v>4</v>
      </c>
      <c r="D140" s="230" t="s">
        <v>125</v>
      </c>
      <c r="E140" s="64">
        <v>11</v>
      </c>
      <c r="F140" s="65">
        <f t="shared" si="7"/>
        <v>1.8169191919191918E-2</v>
      </c>
      <c r="G140" s="65">
        <f t="shared" si="8"/>
        <v>3.4722222222222222E-5</v>
      </c>
      <c r="H140" s="230">
        <f t="shared" si="9"/>
        <v>11</v>
      </c>
      <c r="I140" s="230">
        <f t="shared" si="10"/>
        <v>0</v>
      </c>
      <c r="J140" s="230">
        <f t="shared" si="11"/>
        <v>0</v>
      </c>
      <c r="K140" s="230">
        <f t="shared" si="12"/>
        <v>11</v>
      </c>
      <c r="L140" s="230">
        <f t="shared" si="13"/>
        <v>0</v>
      </c>
      <c r="M140" s="230">
        <v>3</v>
      </c>
      <c r="N140" s="230">
        <v>33</v>
      </c>
      <c r="O140" s="230">
        <v>226</v>
      </c>
      <c r="P140" s="230">
        <v>3</v>
      </c>
      <c r="Q140" s="230" t="s">
        <v>17</v>
      </c>
      <c r="R140" s="230">
        <v>17268</v>
      </c>
      <c r="S140" s="230">
        <v>33</v>
      </c>
      <c r="T140" s="231">
        <v>10</v>
      </c>
    </row>
    <row r="141" spans="1:20" hidden="1" outlineLevel="3">
      <c r="A141" s="229"/>
      <c r="B141" s="230"/>
      <c r="C141" s="207" t="s">
        <v>144</v>
      </c>
      <c r="D141" s="127"/>
      <c r="E141" s="128">
        <f>SUBTOTAL(9,E132:E140)</f>
        <v>862</v>
      </c>
      <c r="F141" s="129"/>
      <c r="G141" s="129"/>
      <c r="H141" s="230">
        <f>SUBTOTAL(9,H132:H140)</f>
        <v>862</v>
      </c>
      <c r="I141" s="230">
        <f>SUBTOTAL(9,I132:I140)</f>
        <v>0</v>
      </c>
      <c r="J141" s="230">
        <f>SUBTOTAL(9,J132:J140)</f>
        <v>0</v>
      </c>
      <c r="K141" s="230">
        <f>SUBTOTAL(9,K132:K140)</f>
        <v>248</v>
      </c>
      <c r="L141" s="230">
        <f>SUBTOTAL(9,L132:L140)</f>
        <v>614</v>
      </c>
      <c r="M141" s="230"/>
      <c r="N141" s="230"/>
      <c r="O141" s="230"/>
      <c r="P141" s="230"/>
      <c r="Q141" s="230"/>
      <c r="R141" s="230">
        <f>SUBTOTAL(9,R132:R140)</f>
        <v>429438</v>
      </c>
      <c r="S141" s="230">
        <f>SUBTOTAL(9,S132:S140)</f>
        <v>70108</v>
      </c>
      <c r="T141" s="231"/>
    </row>
    <row r="142" spans="1:20" hidden="1" outlineLevel="4">
      <c r="A142" s="229">
        <v>12</v>
      </c>
      <c r="B142" s="230" t="s">
        <v>46</v>
      </c>
      <c r="C142" s="230" t="s">
        <v>6</v>
      </c>
      <c r="D142" s="230" t="s">
        <v>33</v>
      </c>
      <c r="E142" s="64">
        <v>30</v>
      </c>
      <c r="F142" s="65">
        <f t="shared" si="7"/>
        <v>1.0804783950617283E-2</v>
      </c>
      <c r="G142" s="65">
        <f t="shared" si="8"/>
        <v>1.0678240740740742E-2</v>
      </c>
      <c r="H142" s="230">
        <f t="shared" si="9"/>
        <v>0</v>
      </c>
      <c r="I142" s="230">
        <f t="shared" si="10"/>
        <v>0</v>
      </c>
      <c r="J142" s="230">
        <f t="shared" si="11"/>
        <v>30</v>
      </c>
      <c r="K142" s="230">
        <f t="shared" si="12"/>
        <v>0</v>
      </c>
      <c r="L142" s="230">
        <f t="shared" si="13"/>
        <v>30</v>
      </c>
      <c r="M142" s="230">
        <v>1</v>
      </c>
      <c r="N142" s="230">
        <v>33</v>
      </c>
      <c r="O142" s="230">
        <v>86</v>
      </c>
      <c r="P142" s="230">
        <v>5</v>
      </c>
      <c r="Q142" s="230" t="s">
        <v>6</v>
      </c>
      <c r="R142" s="230">
        <v>28006</v>
      </c>
      <c r="S142" s="230">
        <v>27678</v>
      </c>
      <c r="T142" s="231">
        <v>10</v>
      </c>
    </row>
    <row r="143" spans="1:20" hidden="1" outlineLevel="4">
      <c r="A143" s="229">
        <v>12</v>
      </c>
      <c r="B143" s="230" t="s">
        <v>46</v>
      </c>
      <c r="C143" s="230" t="s">
        <v>6</v>
      </c>
      <c r="D143" s="230" t="s">
        <v>126</v>
      </c>
      <c r="E143" s="64">
        <v>146</v>
      </c>
      <c r="F143" s="65">
        <f t="shared" si="7"/>
        <v>1.1701626712328767E-2</v>
      </c>
      <c r="G143" s="65">
        <f t="shared" si="8"/>
        <v>1.2498652333840692E-2</v>
      </c>
      <c r="H143" s="230">
        <f t="shared" si="9"/>
        <v>0</v>
      </c>
      <c r="I143" s="230">
        <f t="shared" si="10"/>
        <v>0</v>
      </c>
      <c r="J143" s="230">
        <f t="shared" si="11"/>
        <v>146</v>
      </c>
      <c r="K143" s="230">
        <f t="shared" si="12"/>
        <v>146</v>
      </c>
      <c r="L143" s="230">
        <f t="shared" si="13"/>
        <v>0</v>
      </c>
      <c r="M143" s="230">
        <v>3</v>
      </c>
      <c r="N143" s="230">
        <v>33</v>
      </c>
      <c r="O143" s="230">
        <v>192</v>
      </c>
      <c r="P143" s="230">
        <v>5</v>
      </c>
      <c r="Q143" s="230" t="s">
        <v>6</v>
      </c>
      <c r="R143" s="230">
        <v>147609</v>
      </c>
      <c r="S143" s="230">
        <v>157663</v>
      </c>
      <c r="T143" s="231">
        <v>10</v>
      </c>
    </row>
    <row r="144" spans="1:20" hidden="1" outlineLevel="4">
      <c r="A144" s="229">
        <v>12</v>
      </c>
      <c r="B144" s="230" t="s">
        <v>46</v>
      </c>
      <c r="C144" s="230" t="s">
        <v>6</v>
      </c>
      <c r="D144" s="230" t="s">
        <v>127</v>
      </c>
      <c r="E144" s="64">
        <v>419</v>
      </c>
      <c r="F144" s="65">
        <f t="shared" si="7"/>
        <v>9.8290959515601531E-3</v>
      </c>
      <c r="G144" s="65">
        <f t="shared" si="8"/>
        <v>1.2663694422345974E-2</v>
      </c>
      <c r="H144" s="230">
        <f t="shared" si="9"/>
        <v>0</v>
      </c>
      <c r="I144" s="230">
        <f t="shared" si="10"/>
        <v>0</v>
      </c>
      <c r="J144" s="230">
        <f t="shared" si="11"/>
        <v>419</v>
      </c>
      <c r="K144" s="230">
        <f t="shared" si="12"/>
        <v>419</v>
      </c>
      <c r="L144" s="230">
        <f t="shared" si="13"/>
        <v>0</v>
      </c>
      <c r="M144" s="230">
        <v>3</v>
      </c>
      <c r="N144" s="230">
        <v>33</v>
      </c>
      <c r="O144" s="230">
        <v>208</v>
      </c>
      <c r="P144" s="230">
        <v>5</v>
      </c>
      <c r="Q144" s="230" t="s">
        <v>6</v>
      </c>
      <c r="R144" s="230">
        <v>355829</v>
      </c>
      <c r="S144" s="230">
        <v>458446</v>
      </c>
      <c r="T144" s="231">
        <v>10</v>
      </c>
    </row>
    <row r="145" spans="1:20" hidden="1" outlineLevel="4">
      <c r="A145" s="229">
        <v>12</v>
      </c>
      <c r="B145" s="230" t="s">
        <v>46</v>
      </c>
      <c r="C145" s="230" t="s">
        <v>6</v>
      </c>
      <c r="D145" s="230" t="s">
        <v>128</v>
      </c>
      <c r="E145" s="64">
        <v>411</v>
      </c>
      <c r="F145" s="65">
        <f t="shared" si="7"/>
        <v>9.8980580337028022E-3</v>
      </c>
      <c r="G145" s="65">
        <f t="shared" si="8"/>
        <v>1.1706148058033702E-2</v>
      </c>
      <c r="H145" s="230">
        <f t="shared" si="9"/>
        <v>0</v>
      </c>
      <c r="I145" s="230">
        <f t="shared" si="10"/>
        <v>0</v>
      </c>
      <c r="J145" s="230">
        <f t="shared" si="11"/>
        <v>411</v>
      </c>
      <c r="K145" s="230">
        <f t="shared" si="12"/>
        <v>411</v>
      </c>
      <c r="L145" s="230">
        <f t="shared" si="13"/>
        <v>0</v>
      </c>
      <c r="M145" s="230">
        <v>3</v>
      </c>
      <c r="N145" s="230">
        <v>33</v>
      </c>
      <c r="O145" s="230">
        <v>219</v>
      </c>
      <c r="P145" s="230">
        <v>22</v>
      </c>
      <c r="Q145" s="230" t="s">
        <v>20</v>
      </c>
      <c r="R145" s="230">
        <v>351484</v>
      </c>
      <c r="S145" s="230">
        <v>415690</v>
      </c>
      <c r="T145" s="231">
        <v>10</v>
      </c>
    </row>
    <row r="146" spans="1:20" hidden="1" outlineLevel="4">
      <c r="A146" s="229">
        <v>12</v>
      </c>
      <c r="B146" s="230" t="s">
        <v>46</v>
      </c>
      <c r="C146" s="230" t="s">
        <v>6</v>
      </c>
      <c r="D146" s="230" t="s">
        <v>170</v>
      </c>
      <c r="E146" s="64">
        <v>26</v>
      </c>
      <c r="F146" s="65">
        <f t="shared" si="7"/>
        <v>6.7539173789173792E-3</v>
      </c>
      <c r="G146" s="65">
        <f t="shared" si="8"/>
        <v>8.1988960113960115E-3</v>
      </c>
      <c r="H146" s="230">
        <f t="shared" si="9"/>
        <v>0</v>
      </c>
      <c r="I146" s="230">
        <f t="shared" si="10"/>
        <v>0</v>
      </c>
      <c r="J146" s="230">
        <f t="shared" si="11"/>
        <v>26</v>
      </c>
      <c r="K146" s="230">
        <f t="shared" si="12"/>
        <v>26</v>
      </c>
      <c r="L146" s="230">
        <f t="shared" si="13"/>
        <v>0</v>
      </c>
      <c r="M146" s="230">
        <v>3</v>
      </c>
      <c r="N146" s="230">
        <v>33</v>
      </c>
      <c r="O146" s="230">
        <v>232</v>
      </c>
      <c r="P146" s="230">
        <v>5</v>
      </c>
      <c r="Q146" s="230" t="s">
        <v>6</v>
      </c>
      <c r="R146" s="230">
        <v>15172</v>
      </c>
      <c r="S146" s="230">
        <v>18418</v>
      </c>
      <c r="T146" s="231">
        <v>10</v>
      </c>
    </row>
    <row r="147" spans="1:20" hidden="1" outlineLevel="3">
      <c r="A147" s="229"/>
      <c r="B147" s="230"/>
      <c r="C147" s="210" t="s">
        <v>146</v>
      </c>
      <c r="D147" s="135"/>
      <c r="E147" s="136">
        <f>SUBTOTAL(9,E142:E146)</f>
        <v>1032</v>
      </c>
      <c r="F147" s="137"/>
      <c r="G147" s="137"/>
      <c r="H147" s="230">
        <f>SUBTOTAL(9,H142:H146)</f>
        <v>0</v>
      </c>
      <c r="I147" s="230">
        <f>SUBTOTAL(9,I142:I146)</f>
        <v>0</v>
      </c>
      <c r="J147" s="230">
        <f>SUBTOTAL(9,J142:J146)</f>
        <v>1032</v>
      </c>
      <c r="K147" s="230">
        <f>SUBTOTAL(9,K142:K146)</f>
        <v>1002</v>
      </c>
      <c r="L147" s="230">
        <f>SUBTOTAL(9,L142:L146)</f>
        <v>30</v>
      </c>
      <c r="M147" s="230"/>
      <c r="N147" s="230"/>
      <c r="O147" s="230"/>
      <c r="P147" s="230"/>
      <c r="Q147" s="230"/>
      <c r="R147" s="230">
        <f>SUBTOTAL(9,R142:R146)</f>
        <v>898100</v>
      </c>
      <c r="S147" s="230">
        <f>SUBTOTAL(9,S142:S146)</f>
        <v>1077895</v>
      </c>
      <c r="T147" s="231"/>
    </row>
    <row r="148" spans="1:20" ht="15.6" outlineLevel="2" collapsed="1">
      <c r="A148" s="229"/>
      <c r="B148" s="111" t="s">
        <v>91</v>
      </c>
      <c r="C148" s="77"/>
      <c r="D148" s="77"/>
      <c r="E148" s="78">
        <f>SUBTOTAL(9,E132:E146)</f>
        <v>1894</v>
      </c>
      <c r="F148" s="79">
        <v>8.1124726230982838E-3</v>
      </c>
      <c r="G148" s="79">
        <v>7.0153493977081621E-3</v>
      </c>
      <c r="H148" s="230">
        <f>SUBTOTAL(9,H132:H146)</f>
        <v>862</v>
      </c>
      <c r="I148" s="230">
        <f>SUBTOTAL(9,I132:I146)</f>
        <v>0</v>
      </c>
      <c r="J148" s="230">
        <f>SUBTOTAL(9,J132:J146)</f>
        <v>1032</v>
      </c>
      <c r="K148" s="230">
        <f>SUBTOTAL(9,K132:K146)</f>
        <v>1250</v>
      </c>
      <c r="L148" s="230">
        <f>SUBTOTAL(9,L132:L146)</f>
        <v>644</v>
      </c>
      <c r="M148" s="230"/>
      <c r="N148" s="230"/>
      <c r="O148" s="230"/>
      <c r="P148" s="230"/>
      <c r="Q148" s="230"/>
      <c r="R148" s="230">
        <f>SUBTOTAL(9,R132:R146)</f>
        <v>1327538</v>
      </c>
      <c r="S148" s="230">
        <f>SUBTOTAL(9,S132:S146)</f>
        <v>1148003</v>
      </c>
      <c r="T148" s="231"/>
    </row>
    <row r="149" spans="1:20" ht="17.399999999999999" outlineLevel="1">
      <c r="A149" s="23" t="s">
        <v>105</v>
      </c>
      <c r="B149" s="88"/>
      <c r="C149" s="88"/>
      <c r="D149" s="88"/>
      <c r="E149" s="89">
        <f>SUBTOTAL(9,E103:E146)</f>
        <v>5213</v>
      </c>
      <c r="F149" s="90"/>
      <c r="G149" s="90"/>
      <c r="H149" s="230">
        <f>SUBTOTAL(9,H103:H146)</f>
        <v>3795</v>
      </c>
      <c r="I149" s="230">
        <f>SUBTOTAL(9,I103:I146)</f>
        <v>386</v>
      </c>
      <c r="J149" s="230">
        <f>SUBTOTAL(9,J103:J146)</f>
        <v>1032</v>
      </c>
      <c r="K149" s="230">
        <f>SUBTOTAL(9,K103:K146)</f>
        <v>2238</v>
      </c>
      <c r="L149" s="230">
        <f>SUBTOTAL(9,L103:L146)</f>
        <v>2975</v>
      </c>
      <c r="M149" s="230"/>
      <c r="N149" s="230"/>
      <c r="O149" s="230"/>
      <c r="P149" s="230"/>
      <c r="Q149" s="230"/>
      <c r="R149" s="230">
        <f>SUBTOTAL(9,R103:R146)</f>
        <v>4239971</v>
      </c>
      <c r="S149" s="230">
        <f>SUBTOTAL(9,S103:S146)</f>
        <v>3385617</v>
      </c>
      <c r="T149" s="231"/>
    </row>
    <row r="150" spans="1:20" hidden="1" outlineLevel="4">
      <c r="A150" s="229">
        <v>46</v>
      </c>
      <c r="B150" s="230" t="s">
        <v>48</v>
      </c>
      <c r="C150" s="230" t="s">
        <v>4</v>
      </c>
      <c r="D150" s="230" t="s">
        <v>16</v>
      </c>
      <c r="E150" s="64">
        <v>113</v>
      </c>
      <c r="F150" s="65">
        <f t="shared" si="7"/>
        <v>3.8318379219927892E-3</v>
      </c>
      <c r="G150" s="65">
        <f t="shared" si="8"/>
        <v>6.6337881022615541E-3</v>
      </c>
      <c r="H150" s="230">
        <f t="shared" si="9"/>
        <v>113</v>
      </c>
      <c r="I150" s="230">
        <f t="shared" si="10"/>
        <v>0</v>
      </c>
      <c r="J150" s="230">
        <f t="shared" si="11"/>
        <v>0</v>
      </c>
      <c r="K150" s="230">
        <f t="shared" si="12"/>
        <v>0</v>
      </c>
      <c r="L150" s="230">
        <f t="shared" si="13"/>
        <v>113</v>
      </c>
      <c r="M150" s="230">
        <v>1</v>
      </c>
      <c r="N150" s="230">
        <v>25</v>
      </c>
      <c r="O150" s="230">
        <v>17</v>
      </c>
      <c r="P150" s="230">
        <v>3</v>
      </c>
      <c r="Q150" s="230" t="s">
        <v>17</v>
      </c>
      <c r="R150" s="230">
        <v>37411</v>
      </c>
      <c r="S150" s="230">
        <v>64767</v>
      </c>
      <c r="T150" s="231">
        <v>10</v>
      </c>
    </row>
    <row r="151" spans="1:20" hidden="1" outlineLevel="4">
      <c r="A151" s="229">
        <v>46</v>
      </c>
      <c r="B151" s="230" t="s">
        <v>48</v>
      </c>
      <c r="C151" s="230" t="s">
        <v>4</v>
      </c>
      <c r="D151" s="230" t="s">
        <v>19</v>
      </c>
      <c r="E151" s="64">
        <v>77</v>
      </c>
      <c r="F151" s="65">
        <f t="shared" si="7"/>
        <v>3.8550685425685427E-3</v>
      </c>
      <c r="G151" s="65">
        <f t="shared" si="8"/>
        <v>7.8747294372294371E-3</v>
      </c>
      <c r="H151" s="230">
        <f t="shared" si="9"/>
        <v>77</v>
      </c>
      <c r="I151" s="230">
        <f t="shared" si="10"/>
        <v>0</v>
      </c>
      <c r="J151" s="230">
        <f t="shared" si="11"/>
        <v>0</v>
      </c>
      <c r="K151" s="230">
        <f t="shared" si="12"/>
        <v>0</v>
      </c>
      <c r="L151" s="230">
        <f t="shared" si="13"/>
        <v>77</v>
      </c>
      <c r="M151" s="230">
        <v>1</v>
      </c>
      <c r="N151" s="230">
        <v>25</v>
      </c>
      <c r="O151" s="230">
        <v>18</v>
      </c>
      <c r="P151" s="230">
        <v>3</v>
      </c>
      <c r="Q151" s="230" t="s">
        <v>17</v>
      </c>
      <c r="R151" s="230">
        <v>25647</v>
      </c>
      <c r="S151" s="230">
        <v>52389</v>
      </c>
      <c r="T151" s="231">
        <v>10</v>
      </c>
    </row>
    <row r="152" spans="1:20" hidden="1" outlineLevel="4">
      <c r="A152" s="229">
        <v>46</v>
      </c>
      <c r="B152" s="230" t="s">
        <v>48</v>
      </c>
      <c r="C152" s="230" t="s">
        <v>4</v>
      </c>
      <c r="D152" s="230" t="s">
        <v>21</v>
      </c>
      <c r="E152" s="64">
        <v>32</v>
      </c>
      <c r="F152" s="65">
        <f t="shared" si="7"/>
        <v>4.5938223379629632E-3</v>
      </c>
      <c r="G152" s="65">
        <f t="shared" si="8"/>
        <v>7.1043113425925926E-3</v>
      </c>
      <c r="H152" s="230">
        <f t="shared" si="9"/>
        <v>32</v>
      </c>
      <c r="I152" s="230">
        <f t="shared" si="10"/>
        <v>0</v>
      </c>
      <c r="J152" s="230">
        <f t="shared" si="11"/>
        <v>0</v>
      </c>
      <c r="K152" s="230">
        <f t="shared" si="12"/>
        <v>0</v>
      </c>
      <c r="L152" s="230">
        <f t="shared" si="13"/>
        <v>32</v>
      </c>
      <c r="M152" s="230">
        <v>1</v>
      </c>
      <c r="N152" s="230">
        <v>25</v>
      </c>
      <c r="O152" s="230">
        <v>20</v>
      </c>
      <c r="P152" s="230">
        <v>3</v>
      </c>
      <c r="Q152" s="230" t="s">
        <v>17</v>
      </c>
      <c r="R152" s="230">
        <v>12701</v>
      </c>
      <c r="S152" s="230">
        <v>19642</v>
      </c>
      <c r="T152" s="231">
        <v>10</v>
      </c>
    </row>
    <row r="153" spans="1:20" hidden="1" outlineLevel="4">
      <c r="A153" s="229">
        <v>46</v>
      </c>
      <c r="B153" s="230" t="s">
        <v>48</v>
      </c>
      <c r="C153" s="230" t="s">
        <v>4</v>
      </c>
      <c r="D153" s="230" t="s">
        <v>109</v>
      </c>
      <c r="E153" s="64">
        <v>56</v>
      </c>
      <c r="F153" s="65">
        <f t="shared" si="7"/>
        <v>6.6180968915343918E-3</v>
      </c>
      <c r="G153" s="65">
        <f t="shared" si="8"/>
        <v>1.8119626322751321E-3</v>
      </c>
      <c r="H153" s="230">
        <f t="shared" si="9"/>
        <v>56</v>
      </c>
      <c r="I153" s="230">
        <f t="shared" si="10"/>
        <v>0</v>
      </c>
      <c r="J153" s="230">
        <f t="shared" si="11"/>
        <v>0</v>
      </c>
      <c r="K153" s="230">
        <f t="shared" si="12"/>
        <v>56</v>
      </c>
      <c r="L153" s="230">
        <f t="shared" si="13"/>
        <v>0</v>
      </c>
      <c r="M153" s="230">
        <v>3</v>
      </c>
      <c r="N153" s="230">
        <v>25</v>
      </c>
      <c r="O153" s="230">
        <v>162</v>
      </c>
      <c r="P153" s="230">
        <v>3</v>
      </c>
      <c r="Q153" s="230" t="s">
        <v>17</v>
      </c>
      <c r="R153" s="230">
        <v>32021</v>
      </c>
      <c r="S153" s="230">
        <v>8767</v>
      </c>
      <c r="T153" s="231">
        <v>10</v>
      </c>
    </row>
    <row r="154" spans="1:20" hidden="1" outlineLevel="4">
      <c r="A154" s="229">
        <v>46</v>
      </c>
      <c r="B154" s="230" t="s">
        <v>48</v>
      </c>
      <c r="C154" s="230" t="s">
        <v>4</v>
      </c>
      <c r="D154" s="230" t="s">
        <v>107</v>
      </c>
      <c r="E154" s="64">
        <v>101</v>
      </c>
      <c r="F154" s="65">
        <f t="shared" si="7"/>
        <v>8.4847130546387983E-3</v>
      </c>
      <c r="G154" s="65">
        <f t="shared" si="8"/>
        <v>0</v>
      </c>
      <c r="H154" s="230">
        <f t="shared" si="9"/>
        <v>101</v>
      </c>
      <c r="I154" s="230">
        <f t="shared" si="10"/>
        <v>0</v>
      </c>
      <c r="J154" s="230">
        <f t="shared" si="11"/>
        <v>0</v>
      </c>
      <c r="K154" s="230">
        <f t="shared" si="12"/>
        <v>0</v>
      </c>
      <c r="L154" s="230">
        <f t="shared" si="13"/>
        <v>101</v>
      </c>
      <c r="M154" s="230">
        <v>8</v>
      </c>
      <c r="N154" s="230">
        <v>25</v>
      </c>
      <c r="O154" s="230">
        <v>217</v>
      </c>
      <c r="P154" s="230">
        <v>3</v>
      </c>
      <c r="Q154" s="230" t="s">
        <v>17</v>
      </c>
      <c r="R154" s="230">
        <v>74041</v>
      </c>
      <c r="S154" s="230">
        <v>0</v>
      </c>
      <c r="T154" s="231">
        <v>10</v>
      </c>
    </row>
    <row r="155" spans="1:20" hidden="1" outlineLevel="3">
      <c r="A155" s="229"/>
      <c r="B155" s="230"/>
      <c r="C155" s="207" t="s">
        <v>144</v>
      </c>
      <c r="D155" s="127"/>
      <c r="E155" s="128">
        <f>SUBTOTAL(9,E150:E154)</f>
        <v>379</v>
      </c>
      <c r="F155" s="129"/>
      <c r="G155" s="129"/>
      <c r="H155" s="230">
        <f>SUBTOTAL(9,H150:H154)</f>
        <v>379</v>
      </c>
      <c r="I155" s="230">
        <f>SUBTOTAL(9,I150:I154)</f>
        <v>0</v>
      </c>
      <c r="J155" s="230">
        <f>SUBTOTAL(9,J150:J154)</f>
        <v>0</v>
      </c>
      <c r="K155" s="230">
        <f>SUBTOTAL(9,K150:K154)</f>
        <v>56</v>
      </c>
      <c r="L155" s="230">
        <f>SUBTOTAL(9,L150:L154)</f>
        <v>323</v>
      </c>
      <c r="M155" s="230"/>
      <c r="N155" s="230"/>
      <c r="O155" s="230"/>
      <c r="P155" s="230"/>
      <c r="Q155" s="230"/>
      <c r="R155" s="230">
        <f>SUBTOTAL(9,R150:R154)</f>
        <v>181821</v>
      </c>
      <c r="S155" s="230">
        <f>SUBTOTAL(9,S150:S154)</f>
        <v>145565</v>
      </c>
      <c r="T155" s="231"/>
    </row>
    <row r="156" spans="1:20" hidden="1" outlineLevel="4">
      <c r="A156" s="229">
        <v>46</v>
      </c>
      <c r="B156" s="230" t="s">
        <v>48</v>
      </c>
      <c r="C156" s="230" t="s">
        <v>6</v>
      </c>
      <c r="D156" s="230" t="s">
        <v>33</v>
      </c>
      <c r="E156" s="64">
        <v>28</v>
      </c>
      <c r="F156" s="65">
        <f t="shared" si="7"/>
        <v>7.2986937830687836E-3</v>
      </c>
      <c r="G156" s="65">
        <f t="shared" si="8"/>
        <v>1.179646164021164E-2</v>
      </c>
      <c r="H156" s="230">
        <f t="shared" si="9"/>
        <v>0</v>
      </c>
      <c r="I156" s="230">
        <f t="shared" si="10"/>
        <v>0</v>
      </c>
      <c r="J156" s="230">
        <f t="shared" si="11"/>
        <v>28</v>
      </c>
      <c r="K156" s="230">
        <f t="shared" si="12"/>
        <v>0</v>
      </c>
      <c r="L156" s="230">
        <f t="shared" si="13"/>
        <v>28</v>
      </c>
      <c r="M156" s="230">
        <v>1</v>
      </c>
      <c r="N156" s="230">
        <v>25</v>
      </c>
      <c r="O156" s="230">
        <v>86</v>
      </c>
      <c r="P156" s="230">
        <v>5</v>
      </c>
      <c r="Q156" s="230" t="s">
        <v>6</v>
      </c>
      <c r="R156" s="230">
        <v>17657</v>
      </c>
      <c r="S156" s="230">
        <v>28538</v>
      </c>
      <c r="T156" s="231">
        <v>10</v>
      </c>
    </row>
    <row r="157" spans="1:20" hidden="1" outlineLevel="4">
      <c r="A157" s="229">
        <v>46</v>
      </c>
      <c r="B157" s="230" t="s">
        <v>48</v>
      </c>
      <c r="C157" s="230" t="s">
        <v>6</v>
      </c>
      <c r="D157" s="230" t="s">
        <v>114</v>
      </c>
      <c r="E157" s="64">
        <v>338</v>
      </c>
      <c r="F157" s="65">
        <f t="shared" si="7"/>
        <v>8.1258903133903139E-3</v>
      </c>
      <c r="G157" s="65">
        <f t="shared" si="8"/>
        <v>5.9190431185623489E-3</v>
      </c>
      <c r="H157" s="230">
        <f t="shared" si="9"/>
        <v>0</v>
      </c>
      <c r="I157" s="230">
        <f t="shared" si="10"/>
        <v>0</v>
      </c>
      <c r="J157" s="230">
        <f t="shared" si="11"/>
        <v>338</v>
      </c>
      <c r="K157" s="230">
        <f t="shared" si="12"/>
        <v>338</v>
      </c>
      <c r="L157" s="230">
        <f t="shared" si="13"/>
        <v>0</v>
      </c>
      <c r="M157" s="230">
        <v>3</v>
      </c>
      <c r="N157" s="230">
        <v>25</v>
      </c>
      <c r="O157" s="230">
        <v>169</v>
      </c>
      <c r="P157" s="230">
        <v>5</v>
      </c>
      <c r="Q157" s="230" t="s">
        <v>6</v>
      </c>
      <c r="R157" s="230">
        <v>237302</v>
      </c>
      <c r="S157" s="230">
        <v>172855</v>
      </c>
      <c r="T157" s="231">
        <v>10</v>
      </c>
    </row>
    <row r="158" spans="1:20" hidden="1" outlineLevel="3">
      <c r="A158" s="229"/>
      <c r="B158" s="230"/>
      <c r="C158" s="210" t="s">
        <v>146</v>
      </c>
      <c r="D158" s="135"/>
      <c r="E158" s="136">
        <f>SUBTOTAL(9,E156:E157)</f>
        <v>366</v>
      </c>
      <c r="F158" s="137"/>
      <c r="G158" s="137"/>
      <c r="H158" s="230">
        <f>SUBTOTAL(9,H156:H157)</f>
        <v>0</v>
      </c>
      <c r="I158" s="230">
        <f>SUBTOTAL(9,I156:I157)</f>
        <v>0</v>
      </c>
      <c r="J158" s="230">
        <f>SUBTOTAL(9,J156:J157)</f>
        <v>366</v>
      </c>
      <c r="K158" s="230">
        <f>SUBTOTAL(9,K156:K157)</f>
        <v>338</v>
      </c>
      <c r="L158" s="230">
        <f>SUBTOTAL(9,L156:L157)</f>
        <v>28</v>
      </c>
      <c r="M158" s="230"/>
      <c r="N158" s="230"/>
      <c r="O158" s="230"/>
      <c r="P158" s="230"/>
      <c r="Q158" s="230"/>
      <c r="R158" s="230">
        <f>SUBTOTAL(9,R156:R157)</f>
        <v>254959</v>
      </c>
      <c r="S158" s="230">
        <f>SUBTOTAL(9,S156:S157)</f>
        <v>201393</v>
      </c>
      <c r="T158" s="231"/>
    </row>
    <row r="159" spans="1:20" ht="15.6" outlineLevel="2" collapsed="1">
      <c r="A159" s="229"/>
      <c r="B159" s="111" t="s">
        <v>92</v>
      </c>
      <c r="C159" s="77"/>
      <c r="D159" s="77"/>
      <c r="E159" s="78">
        <f>SUBTOTAL(9,E150:E157)</f>
        <v>745</v>
      </c>
      <c r="F159" s="79">
        <v>6.7856698980860051E-3</v>
      </c>
      <c r="G159" s="79">
        <v>5.3902249565001246E-3</v>
      </c>
      <c r="H159" s="230">
        <f>SUBTOTAL(9,H150:H157)</f>
        <v>379</v>
      </c>
      <c r="I159" s="230">
        <f>SUBTOTAL(9,I150:I157)</f>
        <v>0</v>
      </c>
      <c r="J159" s="230">
        <f>SUBTOTAL(9,J150:J157)</f>
        <v>366</v>
      </c>
      <c r="K159" s="230">
        <f>SUBTOTAL(9,K150:K157)</f>
        <v>394</v>
      </c>
      <c r="L159" s="230">
        <f>SUBTOTAL(9,L150:L157)</f>
        <v>351</v>
      </c>
      <c r="M159" s="230"/>
      <c r="N159" s="230"/>
      <c r="O159" s="230"/>
      <c r="P159" s="230"/>
      <c r="Q159" s="230"/>
      <c r="R159" s="230">
        <f>SUBTOTAL(9,R150:R157)</f>
        <v>436780</v>
      </c>
      <c r="S159" s="230">
        <f>SUBTOTAL(9,S150:S157)</f>
        <v>346958</v>
      </c>
      <c r="T159" s="231"/>
    </row>
    <row r="160" spans="1:20" hidden="1" outlineLevel="4">
      <c r="A160" s="229">
        <v>46</v>
      </c>
      <c r="B160" s="230" t="s">
        <v>49</v>
      </c>
      <c r="C160" s="230" t="s">
        <v>4</v>
      </c>
      <c r="D160" s="230" t="s">
        <v>16</v>
      </c>
      <c r="E160" s="64">
        <v>172</v>
      </c>
      <c r="F160" s="65">
        <f t="shared" si="7"/>
        <v>1.2371810400516797E-2</v>
      </c>
      <c r="G160" s="65">
        <f t="shared" si="8"/>
        <v>8.336024978466838E-3</v>
      </c>
      <c r="H160" s="230">
        <f t="shared" si="9"/>
        <v>172</v>
      </c>
      <c r="I160" s="230">
        <f t="shared" si="10"/>
        <v>0</v>
      </c>
      <c r="J160" s="230">
        <f t="shared" si="11"/>
        <v>0</v>
      </c>
      <c r="K160" s="230">
        <f t="shared" si="12"/>
        <v>0</v>
      </c>
      <c r="L160" s="230">
        <f t="shared" si="13"/>
        <v>172</v>
      </c>
      <c r="M160" s="230">
        <v>1</v>
      </c>
      <c r="N160" s="230">
        <v>8</v>
      </c>
      <c r="O160" s="230">
        <v>17</v>
      </c>
      <c r="P160" s="230">
        <v>3</v>
      </c>
      <c r="Q160" s="230" t="s">
        <v>17</v>
      </c>
      <c r="R160" s="230">
        <v>183855</v>
      </c>
      <c r="S160" s="230">
        <v>123880</v>
      </c>
      <c r="T160" s="231">
        <v>10</v>
      </c>
    </row>
    <row r="161" spans="1:20" hidden="1" outlineLevel="4">
      <c r="A161" s="229">
        <v>46</v>
      </c>
      <c r="B161" s="230" t="s">
        <v>49</v>
      </c>
      <c r="C161" s="230" t="s">
        <v>4</v>
      </c>
      <c r="D161" s="230" t="s">
        <v>19</v>
      </c>
      <c r="E161" s="64">
        <v>11</v>
      </c>
      <c r="F161" s="65">
        <f t="shared" si="7"/>
        <v>1.1527777777777777E-2</v>
      </c>
      <c r="G161" s="65">
        <f t="shared" si="8"/>
        <v>8.3680555555555557E-3</v>
      </c>
      <c r="H161" s="230">
        <f t="shared" si="9"/>
        <v>11</v>
      </c>
      <c r="I161" s="230">
        <f t="shared" si="10"/>
        <v>0</v>
      </c>
      <c r="J161" s="230">
        <f t="shared" si="11"/>
        <v>0</v>
      </c>
      <c r="K161" s="230">
        <f t="shared" si="12"/>
        <v>0</v>
      </c>
      <c r="L161" s="230">
        <f t="shared" si="13"/>
        <v>11</v>
      </c>
      <c r="M161" s="230">
        <v>1</v>
      </c>
      <c r="N161" s="230">
        <v>8</v>
      </c>
      <c r="O161" s="230">
        <v>18</v>
      </c>
      <c r="P161" s="230">
        <v>3</v>
      </c>
      <c r="Q161" s="230" t="s">
        <v>17</v>
      </c>
      <c r="R161" s="230">
        <v>10956</v>
      </c>
      <c r="S161" s="230">
        <v>7953</v>
      </c>
      <c r="T161" s="231">
        <v>10</v>
      </c>
    </row>
    <row r="162" spans="1:20" hidden="1" outlineLevel="4">
      <c r="A162" s="229">
        <v>46</v>
      </c>
      <c r="B162" s="230" t="s">
        <v>49</v>
      </c>
      <c r="C162" s="230" t="s">
        <v>4</v>
      </c>
      <c r="D162" s="230" t="s">
        <v>21</v>
      </c>
      <c r="E162" s="64">
        <v>13</v>
      </c>
      <c r="F162" s="65">
        <f t="shared" si="7"/>
        <v>4.407051282051282E-3</v>
      </c>
      <c r="G162" s="65">
        <f t="shared" si="8"/>
        <v>2.7251602564102563E-2</v>
      </c>
      <c r="H162" s="230">
        <f t="shared" si="9"/>
        <v>13</v>
      </c>
      <c r="I162" s="230">
        <f t="shared" si="10"/>
        <v>0</v>
      </c>
      <c r="J162" s="230">
        <f t="shared" si="11"/>
        <v>0</v>
      </c>
      <c r="K162" s="230">
        <f t="shared" si="12"/>
        <v>0</v>
      </c>
      <c r="L162" s="230">
        <f t="shared" si="13"/>
        <v>13</v>
      </c>
      <c r="M162" s="230">
        <v>1</v>
      </c>
      <c r="N162" s="230">
        <v>8</v>
      </c>
      <c r="O162" s="230">
        <v>20</v>
      </c>
      <c r="P162" s="230">
        <v>3</v>
      </c>
      <c r="Q162" s="230" t="s">
        <v>17</v>
      </c>
      <c r="R162" s="230">
        <v>4950</v>
      </c>
      <c r="S162" s="230">
        <v>30609</v>
      </c>
      <c r="T162" s="231">
        <v>10</v>
      </c>
    </row>
    <row r="163" spans="1:20" hidden="1" outlineLevel="4">
      <c r="A163" s="229">
        <v>46</v>
      </c>
      <c r="B163" s="230" t="s">
        <v>49</v>
      </c>
      <c r="C163" s="230" t="s">
        <v>4</v>
      </c>
      <c r="D163" s="230" t="s">
        <v>109</v>
      </c>
      <c r="E163" s="64">
        <v>206</v>
      </c>
      <c r="F163" s="65">
        <f t="shared" si="7"/>
        <v>1.4939264203523914E-2</v>
      </c>
      <c r="G163" s="65">
        <f t="shared" si="8"/>
        <v>3.1839378820568143E-3</v>
      </c>
      <c r="H163" s="230">
        <f t="shared" si="9"/>
        <v>206</v>
      </c>
      <c r="I163" s="230">
        <f t="shared" si="10"/>
        <v>0</v>
      </c>
      <c r="J163" s="230">
        <f t="shared" si="11"/>
        <v>0</v>
      </c>
      <c r="K163" s="230">
        <f t="shared" si="12"/>
        <v>206</v>
      </c>
      <c r="L163" s="230">
        <f t="shared" si="13"/>
        <v>0</v>
      </c>
      <c r="M163" s="230">
        <v>3</v>
      </c>
      <c r="N163" s="230">
        <v>8</v>
      </c>
      <c r="O163" s="230">
        <v>162</v>
      </c>
      <c r="P163" s="230">
        <v>3</v>
      </c>
      <c r="Q163" s="230" t="s">
        <v>17</v>
      </c>
      <c r="R163" s="230">
        <v>265895</v>
      </c>
      <c r="S163" s="230">
        <v>56669</v>
      </c>
      <c r="T163" s="231">
        <v>10</v>
      </c>
    </row>
    <row r="164" spans="1:20" hidden="1" outlineLevel="4">
      <c r="A164" s="229">
        <v>46</v>
      </c>
      <c r="B164" s="230" t="s">
        <v>49</v>
      </c>
      <c r="C164" s="230" t="s">
        <v>4</v>
      </c>
      <c r="D164" s="230" t="s">
        <v>111</v>
      </c>
      <c r="E164" s="64">
        <v>1</v>
      </c>
      <c r="F164" s="65">
        <f t="shared" si="7"/>
        <v>8.1481481481481474E-3</v>
      </c>
      <c r="G164" s="65">
        <f t="shared" si="8"/>
        <v>1.0625000000000001E-2</v>
      </c>
      <c r="H164" s="230">
        <f t="shared" si="9"/>
        <v>1</v>
      </c>
      <c r="I164" s="230">
        <f t="shared" si="10"/>
        <v>0</v>
      </c>
      <c r="J164" s="230">
        <f t="shared" si="11"/>
        <v>0</v>
      </c>
      <c r="K164" s="230">
        <f t="shared" si="12"/>
        <v>1</v>
      </c>
      <c r="L164" s="230">
        <f t="shared" si="13"/>
        <v>0</v>
      </c>
      <c r="M164" s="230">
        <v>3</v>
      </c>
      <c r="N164" s="230">
        <v>8</v>
      </c>
      <c r="O164" s="230">
        <v>224</v>
      </c>
      <c r="P164" s="230">
        <v>3</v>
      </c>
      <c r="Q164" s="230" t="s">
        <v>17</v>
      </c>
      <c r="R164" s="230">
        <v>704</v>
      </c>
      <c r="S164" s="230">
        <v>918</v>
      </c>
      <c r="T164" s="231">
        <v>10</v>
      </c>
    </row>
    <row r="165" spans="1:20" hidden="1" outlineLevel="3">
      <c r="A165" s="229"/>
      <c r="B165" s="230"/>
      <c r="C165" s="207" t="s">
        <v>144</v>
      </c>
      <c r="D165" s="127"/>
      <c r="E165" s="128">
        <f>SUBTOTAL(9,E160:E164)</f>
        <v>403</v>
      </c>
      <c r="F165" s="129"/>
      <c r="G165" s="129"/>
      <c r="H165" s="230">
        <f>SUBTOTAL(9,H160:H164)</f>
        <v>403</v>
      </c>
      <c r="I165" s="230">
        <f>SUBTOTAL(9,I160:I164)</f>
        <v>0</v>
      </c>
      <c r="J165" s="230">
        <f>SUBTOTAL(9,J160:J164)</f>
        <v>0</v>
      </c>
      <c r="K165" s="230">
        <f>SUBTOTAL(9,K160:K164)</f>
        <v>207</v>
      </c>
      <c r="L165" s="230">
        <f>SUBTOTAL(9,L160:L164)</f>
        <v>196</v>
      </c>
      <c r="M165" s="230"/>
      <c r="N165" s="230"/>
      <c r="O165" s="230"/>
      <c r="P165" s="230"/>
      <c r="Q165" s="230"/>
      <c r="R165" s="230">
        <f>SUBTOTAL(9,R160:R164)</f>
        <v>466360</v>
      </c>
      <c r="S165" s="230">
        <f>SUBTOTAL(9,S160:S164)</f>
        <v>220029</v>
      </c>
      <c r="T165" s="231"/>
    </row>
    <row r="166" spans="1:20" ht="15.6" outlineLevel="2" collapsed="1">
      <c r="A166" s="229"/>
      <c r="B166" s="111" t="s">
        <v>93</v>
      </c>
      <c r="C166" s="77"/>
      <c r="D166" s="77"/>
      <c r="E166" s="78">
        <f>SUBTOTAL(9,E160:E164)</f>
        <v>403</v>
      </c>
      <c r="F166" s="79">
        <v>1.3393759764727507E-2</v>
      </c>
      <c r="G166" s="79">
        <v>6.3191859663633857E-3</v>
      </c>
      <c r="H166" s="230">
        <f>SUBTOTAL(9,H160:H164)</f>
        <v>403</v>
      </c>
      <c r="I166" s="230">
        <f>SUBTOTAL(9,I160:I164)</f>
        <v>0</v>
      </c>
      <c r="J166" s="230">
        <f>SUBTOTAL(9,J160:J164)</f>
        <v>0</v>
      </c>
      <c r="K166" s="230">
        <f>SUBTOTAL(9,K160:K164)</f>
        <v>207</v>
      </c>
      <c r="L166" s="230">
        <f>SUBTOTAL(9,L160:L164)</f>
        <v>196</v>
      </c>
      <c r="M166" s="230"/>
      <c r="N166" s="230"/>
      <c r="O166" s="230"/>
      <c r="P166" s="230"/>
      <c r="Q166" s="230"/>
      <c r="R166" s="230">
        <f>SUBTOTAL(9,R160:R164)</f>
        <v>466360</v>
      </c>
      <c r="S166" s="230">
        <f>SUBTOTAL(9,S160:S164)</f>
        <v>220029</v>
      </c>
      <c r="T166" s="231"/>
    </row>
    <row r="167" spans="1:20" hidden="1" outlineLevel="4">
      <c r="A167" s="229">
        <v>46</v>
      </c>
      <c r="B167" s="230" t="s">
        <v>50</v>
      </c>
      <c r="C167" s="230" t="s">
        <v>4</v>
      </c>
      <c r="D167" s="230" t="s">
        <v>16</v>
      </c>
      <c r="E167" s="64">
        <v>140</v>
      </c>
      <c r="F167" s="65">
        <f t="shared" si="7"/>
        <v>7.9289847883597872E-3</v>
      </c>
      <c r="G167" s="65">
        <f t="shared" si="8"/>
        <v>5.1765046296296299E-3</v>
      </c>
      <c r="H167" s="230">
        <f t="shared" si="9"/>
        <v>140</v>
      </c>
      <c r="I167" s="230">
        <f t="shared" si="10"/>
        <v>0</v>
      </c>
      <c r="J167" s="230">
        <f t="shared" si="11"/>
        <v>0</v>
      </c>
      <c r="K167" s="230">
        <f t="shared" si="12"/>
        <v>0</v>
      </c>
      <c r="L167" s="230">
        <f t="shared" si="13"/>
        <v>140</v>
      </c>
      <c r="M167" s="230">
        <v>1</v>
      </c>
      <c r="N167" s="230">
        <v>31</v>
      </c>
      <c r="O167" s="230">
        <v>17</v>
      </c>
      <c r="P167" s="230">
        <v>3</v>
      </c>
      <c r="Q167" s="230" t="s">
        <v>17</v>
      </c>
      <c r="R167" s="230">
        <v>95909</v>
      </c>
      <c r="S167" s="230">
        <v>62615</v>
      </c>
      <c r="T167" s="231">
        <v>10</v>
      </c>
    </row>
    <row r="168" spans="1:20" hidden="1" outlineLevel="4">
      <c r="A168" s="229">
        <v>46</v>
      </c>
      <c r="B168" s="230" t="s">
        <v>50</v>
      </c>
      <c r="C168" s="230" t="s">
        <v>4</v>
      </c>
      <c r="D168" s="230" t="s">
        <v>19</v>
      </c>
      <c r="E168" s="64">
        <v>168</v>
      </c>
      <c r="F168" s="65">
        <f t="shared" si="7"/>
        <v>6.9870893959435628E-3</v>
      </c>
      <c r="G168" s="65">
        <f t="shared" si="8"/>
        <v>7.1411348104056431E-3</v>
      </c>
      <c r="H168" s="230">
        <f t="shared" si="9"/>
        <v>168</v>
      </c>
      <c r="I168" s="230">
        <f t="shared" si="10"/>
        <v>0</v>
      </c>
      <c r="J168" s="230">
        <f t="shared" si="11"/>
        <v>0</v>
      </c>
      <c r="K168" s="230">
        <f t="shared" si="12"/>
        <v>0</v>
      </c>
      <c r="L168" s="230">
        <f t="shared" si="13"/>
        <v>168</v>
      </c>
      <c r="M168" s="230">
        <v>1</v>
      </c>
      <c r="N168" s="230">
        <v>31</v>
      </c>
      <c r="O168" s="230">
        <v>18</v>
      </c>
      <c r="P168" s="230">
        <v>3</v>
      </c>
      <c r="Q168" s="230" t="s">
        <v>17</v>
      </c>
      <c r="R168" s="230">
        <v>101419</v>
      </c>
      <c r="S168" s="230">
        <v>103655</v>
      </c>
      <c r="T168" s="231">
        <v>10</v>
      </c>
    </row>
    <row r="169" spans="1:20" hidden="1" outlineLevel="4">
      <c r="A169" s="229">
        <v>46</v>
      </c>
      <c r="B169" s="230" t="s">
        <v>50</v>
      </c>
      <c r="C169" s="230" t="s">
        <v>4</v>
      </c>
      <c r="D169" s="230" t="s">
        <v>21</v>
      </c>
      <c r="E169" s="64">
        <v>40</v>
      </c>
      <c r="F169" s="65">
        <f t="shared" si="7"/>
        <v>1.0518229166666667E-2</v>
      </c>
      <c r="G169" s="65">
        <f t="shared" si="8"/>
        <v>4.6666666666666662E-3</v>
      </c>
      <c r="H169" s="230">
        <f t="shared" si="9"/>
        <v>40</v>
      </c>
      <c r="I169" s="230">
        <f t="shared" si="10"/>
        <v>0</v>
      </c>
      <c r="J169" s="230">
        <f t="shared" si="11"/>
        <v>0</v>
      </c>
      <c r="K169" s="230">
        <f t="shared" si="12"/>
        <v>0</v>
      </c>
      <c r="L169" s="230">
        <f t="shared" si="13"/>
        <v>40</v>
      </c>
      <c r="M169" s="230">
        <v>1</v>
      </c>
      <c r="N169" s="230">
        <v>31</v>
      </c>
      <c r="O169" s="230">
        <v>20</v>
      </c>
      <c r="P169" s="230">
        <v>3</v>
      </c>
      <c r="Q169" s="230" t="s">
        <v>17</v>
      </c>
      <c r="R169" s="230">
        <v>36351</v>
      </c>
      <c r="S169" s="230">
        <v>16128</v>
      </c>
      <c r="T169" s="231">
        <v>10</v>
      </c>
    </row>
    <row r="170" spans="1:20" hidden="1" outlineLevel="4">
      <c r="A170" s="229">
        <v>46</v>
      </c>
      <c r="B170" s="230" t="s">
        <v>50</v>
      </c>
      <c r="C170" s="230" t="s">
        <v>4</v>
      </c>
      <c r="D170" s="230" t="s">
        <v>109</v>
      </c>
      <c r="E170" s="64">
        <v>120</v>
      </c>
      <c r="F170" s="65">
        <f t="shared" si="7"/>
        <v>8.5301890432098772E-3</v>
      </c>
      <c r="G170" s="65">
        <f t="shared" si="8"/>
        <v>3.1934799382716053E-3</v>
      </c>
      <c r="H170" s="230">
        <f t="shared" si="9"/>
        <v>120</v>
      </c>
      <c r="I170" s="230">
        <f t="shared" si="10"/>
        <v>0</v>
      </c>
      <c r="J170" s="230">
        <f t="shared" si="11"/>
        <v>0</v>
      </c>
      <c r="K170" s="230">
        <f t="shared" si="12"/>
        <v>120</v>
      </c>
      <c r="L170" s="230">
        <f t="shared" si="13"/>
        <v>0</v>
      </c>
      <c r="M170" s="230">
        <v>3</v>
      </c>
      <c r="N170" s="230">
        <v>31</v>
      </c>
      <c r="O170" s="230">
        <v>162</v>
      </c>
      <c r="P170" s="230">
        <v>3</v>
      </c>
      <c r="Q170" s="230" t="s">
        <v>17</v>
      </c>
      <c r="R170" s="230">
        <v>88441</v>
      </c>
      <c r="S170" s="230">
        <v>33110</v>
      </c>
      <c r="T170" s="231">
        <v>10</v>
      </c>
    </row>
    <row r="171" spans="1:20" hidden="1" outlineLevel="3">
      <c r="A171" s="229"/>
      <c r="B171" s="230"/>
      <c r="C171" s="207" t="s">
        <v>144</v>
      </c>
      <c r="D171" s="127"/>
      <c r="E171" s="128">
        <f>SUBTOTAL(9,E167:E170)</f>
        <v>468</v>
      </c>
      <c r="F171" s="129"/>
      <c r="G171" s="129"/>
      <c r="H171" s="230">
        <f>SUBTOTAL(9,H167:H170)</f>
        <v>468</v>
      </c>
      <c r="I171" s="230">
        <f>SUBTOTAL(9,I167:I170)</f>
        <v>0</v>
      </c>
      <c r="J171" s="230">
        <f>SUBTOTAL(9,J167:J170)</f>
        <v>0</v>
      </c>
      <c r="K171" s="230">
        <f>SUBTOTAL(9,K167:K170)</f>
        <v>120</v>
      </c>
      <c r="L171" s="230">
        <f>SUBTOTAL(9,L167:L170)</f>
        <v>348</v>
      </c>
      <c r="M171" s="230"/>
      <c r="N171" s="230"/>
      <c r="O171" s="230"/>
      <c r="P171" s="230"/>
      <c r="Q171" s="230"/>
      <c r="R171" s="230">
        <f>SUBTOTAL(9,R167:R170)</f>
        <v>322120</v>
      </c>
      <c r="S171" s="230">
        <f>SUBTOTAL(9,S167:S170)</f>
        <v>215508</v>
      </c>
      <c r="T171" s="231"/>
    </row>
    <row r="172" spans="1:20" ht="15.6" outlineLevel="2" collapsed="1">
      <c r="A172" s="229"/>
      <c r="B172" s="111" t="s">
        <v>94</v>
      </c>
      <c r="C172" s="77"/>
      <c r="D172" s="77"/>
      <c r="E172" s="78">
        <f>SUBTOTAL(9,E167:E170)</f>
        <v>468</v>
      </c>
      <c r="F172" s="79">
        <v>7.9663263691041458E-3</v>
      </c>
      <c r="G172" s="79">
        <v>5.3297127255460593E-3</v>
      </c>
      <c r="H172" s="230">
        <f>SUBTOTAL(9,H167:H170)</f>
        <v>468</v>
      </c>
      <c r="I172" s="230">
        <f>SUBTOTAL(9,I167:I170)</f>
        <v>0</v>
      </c>
      <c r="J172" s="230">
        <f>SUBTOTAL(9,J167:J170)</f>
        <v>0</v>
      </c>
      <c r="K172" s="230">
        <f>SUBTOTAL(9,K167:K170)</f>
        <v>120</v>
      </c>
      <c r="L172" s="230">
        <f>SUBTOTAL(9,L167:L170)</f>
        <v>348</v>
      </c>
      <c r="M172" s="230"/>
      <c r="N172" s="230"/>
      <c r="O172" s="230"/>
      <c r="P172" s="230"/>
      <c r="Q172" s="230"/>
      <c r="R172" s="230">
        <f>SUBTOTAL(9,R167:R170)</f>
        <v>322120</v>
      </c>
      <c r="S172" s="230">
        <f>SUBTOTAL(9,S167:S170)</f>
        <v>215508</v>
      </c>
      <c r="T172" s="231"/>
    </row>
    <row r="173" spans="1:20" hidden="1" outlineLevel="4">
      <c r="A173" s="229">
        <v>46</v>
      </c>
      <c r="B173" s="230" t="s">
        <v>51</v>
      </c>
      <c r="C173" s="230" t="s">
        <v>4</v>
      </c>
      <c r="D173" s="230" t="s">
        <v>16</v>
      </c>
      <c r="E173" s="64">
        <v>295</v>
      </c>
      <c r="F173" s="65">
        <f t="shared" si="7"/>
        <v>4.4722222222222221E-3</v>
      </c>
      <c r="G173" s="65">
        <f t="shared" si="8"/>
        <v>1.2874293785310735E-3</v>
      </c>
      <c r="H173" s="230">
        <f t="shared" si="9"/>
        <v>295</v>
      </c>
      <c r="I173" s="230">
        <f t="shared" si="10"/>
        <v>0</v>
      </c>
      <c r="J173" s="230">
        <f t="shared" si="11"/>
        <v>0</v>
      </c>
      <c r="K173" s="230">
        <f t="shared" si="12"/>
        <v>0</v>
      </c>
      <c r="L173" s="230">
        <f t="shared" si="13"/>
        <v>295</v>
      </c>
      <c r="M173" s="230">
        <v>1</v>
      </c>
      <c r="N173" s="230">
        <v>29</v>
      </c>
      <c r="O173" s="230">
        <v>17</v>
      </c>
      <c r="P173" s="230">
        <v>3</v>
      </c>
      <c r="Q173" s="230" t="s">
        <v>17</v>
      </c>
      <c r="R173" s="230">
        <v>113988</v>
      </c>
      <c r="S173" s="230">
        <v>32814</v>
      </c>
      <c r="T173" s="231">
        <v>10</v>
      </c>
    </row>
    <row r="174" spans="1:20" hidden="1" outlineLevel="4">
      <c r="A174" s="229">
        <v>46</v>
      </c>
      <c r="B174" s="230" t="s">
        <v>51</v>
      </c>
      <c r="C174" s="230" t="s">
        <v>4</v>
      </c>
      <c r="D174" s="230" t="s">
        <v>19</v>
      </c>
      <c r="E174" s="64">
        <v>203</v>
      </c>
      <c r="F174" s="65">
        <f t="shared" si="7"/>
        <v>5.2055966064586756E-3</v>
      </c>
      <c r="G174" s="65">
        <f t="shared" si="8"/>
        <v>1.1598020434227332E-3</v>
      </c>
      <c r="H174" s="230">
        <f t="shared" si="9"/>
        <v>203</v>
      </c>
      <c r="I174" s="230">
        <f t="shared" si="10"/>
        <v>0</v>
      </c>
      <c r="J174" s="230">
        <f t="shared" si="11"/>
        <v>0</v>
      </c>
      <c r="K174" s="230">
        <f t="shared" si="12"/>
        <v>0</v>
      </c>
      <c r="L174" s="230">
        <f t="shared" si="13"/>
        <v>203</v>
      </c>
      <c r="M174" s="230">
        <v>1</v>
      </c>
      <c r="N174" s="230">
        <v>29</v>
      </c>
      <c r="O174" s="230">
        <v>18</v>
      </c>
      <c r="P174" s="230">
        <v>3</v>
      </c>
      <c r="Q174" s="230" t="s">
        <v>17</v>
      </c>
      <c r="R174" s="230">
        <v>91302</v>
      </c>
      <c r="S174" s="230">
        <v>20342</v>
      </c>
      <c r="T174" s="231">
        <v>10</v>
      </c>
    </row>
    <row r="175" spans="1:20" hidden="1" outlineLevel="4">
      <c r="A175" s="229">
        <v>46</v>
      </c>
      <c r="B175" s="230" t="s">
        <v>51</v>
      </c>
      <c r="C175" s="230" t="s">
        <v>4</v>
      </c>
      <c r="D175" s="230" t="s">
        <v>21</v>
      </c>
      <c r="E175" s="64">
        <v>43</v>
      </c>
      <c r="F175" s="65">
        <f t="shared" si="7"/>
        <v>5.3388781223083544E-3</v>
      </c>
      <c r="G175" s="65">
        <f t="shared" si="8"/>
        <v>1.8970714900947458E-3</v>
      </c>
      <c r="H175" s="230">
        <f t="shared" si="9"/>
        <v>43</v>
      </c>
      <c r="I175" s="230">
        <f t="shared" si="10"/>
        <v>0</v>
      </c>
      <c r="J175" s="230">
        <f t="shared" si="11"/>
        <v>0</v>
      </c>
      <c r="K175" s="230">
        <f t="shared" si="12"/>
        <v>0</v>
      </c>
      <c r="L175" s="230">
        <f t="shared" si="13"/>
        <v>43</v>
      </c>
      <c r="M175" s="230">
        <v>1</v>
      </c>
      <c r="N175" s="230">
        <v>29</v>
      </c>
      <c r="O175" s="230">
        <v>20</v>
      </c>
      <c r="P175" s="230">
        <v>3</v>
      </c>
      <c r="Q175" s="230" t="s">
        <v>17</v>
      </c>
      <c r="R175" s="230">
        <v>19835</v>
      </c>
      <c r="S175" s="230">
        <v>7048</v>
      </c>
      <c r="T175" s="231">
        <v>10</v>
      </c>
    </row>
    <row r="176" spans="1:20" hidden="1" outlineLevel="4">
      <c r="A176" s="229">
        <v>46</v>
      </c>
      <c r="B176" s="230" t="s">
        <v>51</v>
      </c>
      <c r="C176" s="230" t="s">
        <v>4</v>
      </c>
      <c r="D176" s="230" t="s">
        <v>169</v>
      </c>
      <c r="E176" s="64">
        <v>13</v>
      </c>
      <c r="F176" s="65">
        <f t="shared" si="7"/>
        <v>4.1105769230769225E-3</v>
      </c>
      <c r="G176" s="65">
        <f t="shared" si="8"/>
        <v>3.1098646723646721E-3</v>
      </c>
      <c r="H176" s="230">
        <f t="shared" si="9"/>
        <v>13</v>
      </c>
      <c r="I176" s="230">
        <f t="shared" si="10"/>
        <v>0</v>
      </c>
      <c r="J176" s="230">
        <f t="shared" si="11"/>
        <v>0</v>
      </c>
      <c r="K176" s="230">
        <f t="shared" si="12"/>
        <v>13</v>
      </c>
      <c r="L176" s="230">
        <f t="shared" si="13"/>
        <v>0</v>
      </c>
      <c r="M176" s="230">
        <v>3</v>
      </c>
      <c r="N176" s="230">
        <v>29</v>
      </c>
      <c r="O176" s="230">
        <v>94</v>
      </c>
      <c r="P176" s="230">
        <v>3</v>
      </c>
      <c r="Q176" s="230" t="s">
        <v>17</v>
      </c>
      <c r="R176" s="230">
        <v>4617</v>
      </c>
      <c r="S176" s="230">
        <v>3493</v>
      </c>
      <c r="T176" s="231">
        <v>10</v>
      </c>
    </row>
    <row r="177" spans="1:20" hidden="1" outlineLevel="4">
      <c r="A177" s="229">
        <v>46</v>
      </c>
      <c r="B177" s="230" t="s">
        <v>51</v>
      </c>
      <c r="C177" s="230" t="s">
        <v>4</v>
      </c>
      <c r="D177" s="230" t="s">
        <v>109</v>
      </c>
      <c r="E177" s="64">
        <v>264</v>
      </c>
      <c r="F177" s="65">
        <f t="shared" ref="F177:F254" si="14">R177/E177/86400</f>
        <v>5.3549382716049383E-3</v>
      </c>
      <c r="G177" s="65">
        <f t="shared" ref="G177:G254" si="15">S177/E177/86400</f>
        <v>4.2429503367003366E-4</v>
      </c>
      <c r="H177" s="230">
        <f t="shared" ref="H177:H254" si="16">IF(C177="ATENCIÓN CIUDADANÍA",E177,0)</f>
        <v>264</v>
      </c>
      <c r="I177" s="230">
        <f t="shared" ref="I177:I254" si="17">IF(C177="OTROS TEMAS GENERALITAT",E177,0)</f>
        <v>0</v>
      </c>
      <c r="J177" s="230">
        <f t="shared" ref="J177:J254" si="18">IF(C177="TEMAS MUNICIPALES",E177,0)</f>
        <v>0</v>
      </c>
      <c r="K177" s="230">
        <f t="shared" ref="K177:K254" si="19">IF(M177=3,E177,0)</f>
        <v>264</v>
      </c>
      <c r="L177" s="230">
        <f t="shared" ref="L177:L254" si="20">IF(M177&lt;&gt;3,E177,0)</f>
        <v>0</v>
      </c>
      <c r="M177" s="230">
        <v>3</v>
      </c>
      <c r="N177" s="230">
        <v>29</v>
      </c>
      <c r="O177" s="230">
        <v>162</v>
      </c>
      <c r="P177" s="230">
        <v>3</v>
      </c>
      <c r="Q177" s="230" t="s">
        <v>17</v>
      </c>
      <c r="R177" s="230">
        <v>122144</v>
      </c>
      <c r="S177" s="230">
        <v>9678</v>
      </c>
      <c r="T177" s="231">
        <v>10</v>
      </c>
    </row>
    <row r="178" spans="1:20" hidden="1" outlineLevel="4">
      <c r="A178" s="229">
        <v>46</v>
      </c>
      <c r="B178" s="230" t="s">
        <v>51</v>
      </c>
      <c r="C178" s="230" t="s">
        <v>4</v>
      </c>
      <c r="D178" s="230" t="s">
        <v>107</v>
      </c>
      <c r="E178" s="64">
        <v>173</v>
      </c>
      <c r="F178" s="65">
        <f t="shared" si="14"/>
        <v>3.8630646542496252E-3</v>
      </c>
      <c r="G178" s="65">
        <f t="shared" si="15"/>
        <v>1.3380432455576964E-7</v>
      </c>
      <c r="H178" s="230">
        <f t="shared" si="16"/>
        <v>173</v>
      </c>
      <c r="I178" s="230">
        <f t="shared" si="17"/>
        <v>0</v>
      </c>
      <c r="J178" s="230">
        <f t="shared" si="18"/>
        <v>0</v>
      </c>
      <c r="K178" s="230">
        <f t="shared" si="19"/>
        <v>0</v>
      </c>
      <c r="L178" s="230">
        <f t="shared" si="20"/>
        <v>173</v>
      </c>
      <c r="M178" s="230">
        <v>8</v>
      </c>
      <c r="N178" s="230">
        <v>29</v>
      </c>
      <c r="O178" s="230">
        <v>217</v>
      </c>
      <c r="P178" s="230">
        <v>3</v>
      </c>
      <c r="Q178" s="230" t="s">
        <v>17</v>
      </c>
      <c r="R178" s="230">
        <v>57742</v>
      </c>
      <c r="S178" s="230">
        <v>2</v>
      </c>
      <c r="T178" s="231">
        <v>10</v>
      </c>
    </row>
    <row r="179" spans="1:20" hidden="1" outlineLevel="3">
      <c r="A179" s="229"/>
      <c r="B179" s="230"/>
      <c r="C179" s="207" t="s">
        <v>144</v>
      </c>
      <c r="D179" s="127"/>
      <c r="E179" s="128">
        <f>SUBTOTAL(9,E173:E178)</f>
        <v>991</v>
      </c>
      <c r="F179" s="129"/>
      <c r="G179" s="129"/>
      <c r="H179" s="230">
        <f>SUBTOTAL(9,H173:H178)</f>
        <v>991</v>
      </c>
      <c r="I179" s="230">
        <f>SUBTOTAL(9,I173:I178)</f>
        <v>0</v>
      </c>
      <c r="J179" s="230">
        <f>SUBTOTAL(9,J173:J178)</f>
        <v>0</v>
      </c>
      <c r="K179" s="230">
        <f>SUBTOTAL(9,K173:K178)</f>
        <v>277</v>
      </c>
      <c r="L179" s="230">
        <f>SUBTOTAL(9,L173:L178)</f>
        <v>714</v>
      </c>
      <c r="M179" s="230"/>
      <c r="N179" s="230"/>
      <c r="O179" s="230"/>
      <c r="P179" s="230"/>
      <c r="Q179" s="230"/>
      <c r="R179" s="230">
        <f>SUBTOTAL(9,R173:R178)</f>
        <v>409628</v>
      </c>
      <c r="S179" s="230">
        <f>SUBTOTAL(9,S173:S178)</f>
        <v>73377</v>
      </c>
      <c r="T179" s="231"/>
    </row>
    <row r="180" spans="1:20" ht="15.6" outlineLevel="2" collapsed="1">
      <c r="A180" s="229"/>
      <c r="B180" s="111" t="s">
        <v>95</v>
      </c>
      <c r="C180" s="77"/>
      <c r="D180" s="77"/>
      <c r="E180" s="78">
        <f>SUBTOTAL(9,E173:E178)</f>
        <v>991</v>
      </c>
      <c r="F180" s="79">
        <v>4.7841219120230219E-3</v>
      </c>
      <c r="G180" s="79">
        <v>8.5698368651194079E-4</v>
      </c>
      <c r="H180" s="230">
        <f>SUBTOTAL(9,H173:H178)</f>
        <v>991</v>
      </c>
      <c r="I180" s="230">
        <f>SUBTOTAL(9,I173:I178)</f>
        <v>0</v>
      </c>
      <c r="J180" s="230">
        <f>SUBTOTAL(9,J173:J178)</f>
        <v>0</v>
      </c>
      <c r="K180" s="230">
        <f>SUBTOTAL(9,K173:K178)</f>
        <v>277</v>
      </c>
      <c r="L180" s="230">
        <f>SUBTOTAL(9,L173:L178)</f>
        <v>714</v>
      </c>
      <c r="M180" s="230"/>
      <c r="N180" s="230"/>
      <c r="O180" s="230"/>
      <c r="P180" s="230"/>
      <c r="Q180" s="230"/>
      <c r="R180" s="230">
        <f>SUBTOTAL(9,R173:R178)</f>
        <v>409628</v>
      </c>
      <c r="S180" s="230">
        <f>SUBTOTAL(9,S173:S178)</f>
        <v>73377</v>
      </c>
      <c r="T180" s="231"/>
    </row>
    <row r="181" spans="1:20" hidden="1" outlineLevel="4">
      <c r="A181" s="229">
        <v>46</v>
      </c>
      <c r="B181" s="230" t="s">
        <v>52</v>
      </c>
      <c r="C181" s="230" t="s">
        <v>4</v>
      </c>
      <c r="D181" s="230" t="s">
        <v>16</v>
      </c>
      <c r="E181" s="64">
        <v>133</v>
      </c>
      <c r="F181" s="65">
        <f t="shared" si="14"/>
        <v>6.8728244221665279E-3</v>
      </c>
      <c r="G181" s="65">
        <f t="shared" si="15"/>
        <v>2.4517021720969088E-3</v>
      </c>
      <c r="H181" s="230">
        <f t="shared" si="16"/>
        <v>133</v>
      </c>
      <c r="I181" s="230">
        <f t="shared" si="17"/>
        <v>0</v>
      </c>
      <c r="J181" s="230">
        <f t="shared" si="18"/>
        <v>0</v>
      </c>
      <c r="K181" s="230">
        <f t="shared" si="19"/>
        <v>0</v>
      </c>
      <c r="L181" s="230">
        <f t="shared" si="20"/>
        <v>133</v>
      </c>
      <c r="M181" s="230">
        <v>1</v>
      </c>
      <c r="N181" s="230">
        <v>28</v>
      </c>
      <c r="O181" s="230">
        <v>17</v>
      </c>
      <c r="P181" s="230">
        <v>3</v>
      </c>
      <c r="Q181" s="230" t="s">
        <v>17</v>
      </c>
      <c r="R181" s="230">
        <v>78977</v>
      </c>
      <c r="S181" s="230">
        <v>28173</v>
      </c>
      <c r="T181" s="231">
        <v>10</v>
      </c>
    </row>
    <row r="182" spans="1:20" hidden="1" outlineLevel="4">
      <c r="A182" s="229">
        <v>46</v>
      </c>
      <c r="B182" s="230" t="s">
        <v>52</v>
      </c>
      <c r="C182" s="230" t="s">
        <v>4</v>
      </c>
      <c r="D182" s="230" t="s">
        <v>19</v>
      </c>
      <c r="E182" s="64">
        <v>78</v>
      </c>
      <c r="F182" s="65">
        <f t="shared" si="14"/>
        <v>6.6590990028490022E-3</v>
      </c>
      <c r="G182" s="65">
        <f t="shared" si="15"/>
        <v>2.9908594491927826E-3</v>
      </c>
      <c r="H182" s="230">
        <f t="shared" si="16"/>
        <v>78</v>
      </c>
      <c r="I182" s="230">
        <f t="shared" si="17"/>
        <v>0</v>
      </c>
      <c r="J182" s="230">
        <f t="shared" si="18"/>
        <v>0</v>
      </c>
      <c r="K182" s="230">
        <f t="shared" si="19"/>
        <v>0</v>
      </c>
      <c r="L182" s="230">
        <f t="shared" si="20"/>
        <v>78</v>
      </c>
      <c r="M182" s="230">
        <v>1</v>
      </c>
      <c r="N182" s="230">
        <v>28</v>
      </c>
      <c r="O182" s="230">
        <v>18</v>
      </c>
      <c r="P182" s="230">
        <v>3</v>
      </c>
      <c r="Q182" s="230" t="s">
        <v>17</v>
      </c>
      <c r="R182" s="230">
        <v>44877</v>
      </c>
      <c r="S182" s="230">
        <v>20156</v>
      </c>
      <c r="T182" s="231">
        <v>10</v>
      </c>
    </row>
    <row r="183" spans="1:20" hidden="1" outlineLevel="4">
      <c r="A183" s="229">
        <v>46</v>
      </c>
      <c r="B183" s="230" t="s">
        <v>52</v>
      </c>
      <c r="C183" s="230" t="s">
        <v>4</v>
      </c>
      <c r="D183" s="230" t="s">
        <v>20</v>
      </c>
      <c r="E183" s="64">
        <v>96</v>
      </c>
      <c r="F183" s="65">
        <f t="shared" si="14"/>
        <v>6.931664737654321E-3</v>
      </c>
      <c r="G183" s="65">
        <f t="shared" si="15"/>
        <v>3.1164400077160494E-3</v>
      </c>
      <c r="H183" s="230">
        <f t="shared" si="16"/>
        <v>96</v>
      </c>
      <c r="I183" s="230">
        <f t="shared" si="17"/>
        <v>0</v>
      </c>
      <c r="J183" s="230">
        <f t="shared" si="18"/>
        <v>0</v>
      </c>
      <c r="K183" s="230">
        <f t="shared" si="19"/>
        <v>0</v>
      </c>
      <c r="L183" s="230">
        <f t="shared" si="20"/>
        <v>96</v>
      </c>
      <c r="M183" s="230">
        <v>1</v>
      </c>
      <c r="N183" s="230">
        <v>28</v>
      </c>
      <c r="O183" s="230">
        <v>19</v>
      </c>
      <c r="P183" s="230">
        <v>3</v>
      </c>
      <c r="Q183" s="230" t="s">
        <v>17</v>
      </c>
      <c r="R183" s="230">
        <v>57494</v>
      </c>
      <c r="S183" s="230">
        <v>25849</v>
      </c>
      <c r="T183" s="231">
        <v>10</v>
      </c>
    </row>
    <row r="184" spans="1:20" hidden="1" outlineLevel="4">
      <c r="A184" s="229">
        <v>46</v>
      </c>
      <c r="B184" s="230" t="s">
        <v>52</v>
      </c>
      <c r="C184" s="230" t="s">
        <v>4</v>
      </c>
      <c r="D184" s="230" t="s">
        <v>21</v>
      </c>
      <c r="E184" s="64">
        <v>18</v>
      </c>
      <c r="F184" s="65">
        <f t="shared" si="14"/>
        <v>5.1260288065843622E-3</v>
      </c>
      <c r="G184" s="65">
        <f t="shared" si="15"/>
        <v>7.3019547325102879E-3</v>
      </c>
      <c r="H184" s="230">
        <f t="shared" si="16"/>
        <v>18</v>
      </c>
      <c r="I184" s="230">
        <f t="shared" si="17"/>
        <v>0</v>
      </c>
      <c r="J184" s="230">
        <f t="shared" si="18"/>
        <v>0</v>
      </c>
      <c r="K184" s="230">
        <f t="shared" si="19"/>
        <v>0</v>
      </c>
      <c r="L184" s="230">
        <f t="shared" si="20"/>
        <v>18</v>
      </c>
      <c r="M184" s="230">
        <v>1</v>
      </c>
      <c r="N184" s="230">
        <v>28</v>
      </c>
      <c r="O184" s="230">
        <v>20</v>
      </c>
      <c r="P184" s="230">
        <v>3</v>
      </c>
      <c r="Q184" s="230" t="s">
        <v>17</v>
      </c>
      <c r="R184" s="230">
        <v>7972</v>
      </c>
      <c r="S184" s="230">
        <v>11356</v>
      </c>
      <c r="T184" s="231">
        <v>10</v>
      </c>
    </row>
    <row r="185" spans="1:20" hidden="1" outlineLevel="4">
      <c r="A185" s="229">
        <v>46</v>
      </c>
      <c r="B185" s="230" t="s">
        <v>52</v>
      </c>
      <c r="C185" s="230" t="s">
        <v>4</v>
      </c>
      <c r="D185" s="230" t="s">
        <v>108</v>
      </c>
      <c r="E185" s="64">
        <v>5</v>
      </c>
      <c r="F185" s="65">
        <f t="shared" si="14"/>
        <v>1.1740740740740741E-2</v>
      </c>
      <c r="G185" s="65">
        <f t="shared" si="15"/>
        <v>5.1851851851851853E-4</v>
      </c>
      <c r="H185" s="230">
        <f t="shared" si="16"/>
        <v>5</v>
      </c>
      <c r="I185" s="230">
        <f t="shared" si="17"/>
        <v>0</v>
      </c>
      <c r="J185" s="230">
        <f t="shared" si="18"/>
        <v>0</v>
      </c>
      <c r="K185" s="230">
        <f t="shared" si="19"/>
        <v>5</v>
      </c>
      <c r="L185" s="230">
        <f t="shared" si="20"/>
        <v>0</v>
      </c>
      <c r="M185" s="230">
        <v>3</v>
      </c>
      <c r="N185" s="230">
        <v>28</v>
      </c>
      <c r="O185" s="230">
        <v>58</v>
      </c>
      <c r="P185" s="230">
        <v>3</v>
      </c>
      <c r="Q185" s="230" t="s">
        <v>17</v>
      </c>
      <c r="R185" s="230">
        <v>5072</v>
      </c>
      <c r="S185" s="230">
        <v>224</v>
      </c>
      <c r="T185" s="231">
        <v>10</v>
      </c>
    </row>
    <row r="186" spans="1:20" hidden="1" outlineLevel="4">
      <c r="A186" s="229">
        <v>46</v>
      </c>
      <c r="B186" s="230" t="s">
        <v>52</v>
      </c>
      <c r="C186" s="230" t="s">
        <v>4</v>
      </c>
      <c r="D186" s="230" t="s">
        <v>109</v>
      </c>
      <c r="E186" s="64">
        <v>19</v>
      </c>
      <c r="F186" s="65">
        <f t="shared" si="14"/>
        <v>1.132370857699805E-2</v>
      </c>
      <c r="G186" s="65">
        <f t="shared" si="15"/>
        <v>8.63182261208577E-4</v>
      </c>
      <c r="H186" s="230">
        <f t="shared" si="16"/>
        <v>19</v>
      </c>
      <c r="I186" s="230">
        <f t="shared" si="17"/>
        <v>0</v>
      </c>
      <c r="J186" s="230">
        <f t="shared" si="18"/>
        <v>0</v>
      </c>
      <c r="K186" s="230">
        <f t="shared" si="19"/>
        <v>19</v>
      </c>
      <c r="L186" s="230">
        <f t="shared" si="20"/>
        <v>0</v>
      </c>
      <c r="M186" s="230">
        <v>3</v>
      </c>
      <c r="N186" s="230">
        <v>28</v>
      </c>
      <c r="O186" s="230">
        <v>162</v>
      </c>
      <c r="P186" s="230">
        <v>3</v>
      </c>
      <c r="Q186" s="230" t="s">
        <v>17</v>
      </c>
      <c r="R186" s="230">
        <v>18589</v>
      </c>
      <c r="S186" s="230">
        <v>1417</v>
      </c>
      <c r="T186" s="231">
        <v>10</v>
      </c>
    </row>
    <row r="187" spans="1:20" hidden="1" outlineLevel="4">
      <c r="A187" s="229">
        <v>46</v>
      </c>
      <c r="B187" s="230" t="s">
        <v>52</v>
      </c>
      <c r="C187" s="230" t="s">
        <v>4</v>
      </c>
      <c r="D187" s="230" t="s">
        <v>142</v>
      </c>
      <c r="E187" s="64">
        <v>1</v>
      </c>
      <c r="F187" s="65">
        <f t="shared" si="14"/>
        <v>1.2349537037037037E-2</v>
      </c>
      <c r="G187" s="65">
        <f t="shared" si="15"/>
        <v>2.7662037037037039E-3</v>
      </c>
      <c r="H187" s="230">
        <f t="shared" si="16"/>
        <v>1</v>
      </c>
      <c r="I187" s="230">
        <f t="shared" si="17"/>
        <v>0</v>
      </c>
      <c r="J187" s="230">
        <f t="shared" si="18"/>
        <v>0</v>
      </c>
      <c r="K187" s="230">
        <f t="shared" si="19"/>
        <v>1</v>
      </c>
      <c r="L187" s="230">
        <f t="shared" si="20"/>
        <v>0</v>
      </c>
      <c r="M187" s="230">
        <v>3</v>
      </c>
      <c r="N187" s="230">
        <v>28</v>
      </c>
      <c r="O187" s="230">
        <v>165</v>
      </c>
      <c r="P187" s="230">
        <v>3</v>
      </c>
      <c r="Q187" s="230" t="s">
        <v>17</v>
      </c>
      <c r="R187" s="230">
        <v>1067</v>
      </c>
      <c r="S187" s="230">
        <v>239</v>
      </c>
      <c r="T187" s="231">
        <v>10</v>
      </c>
    </row>
    <row r="188" spans="1:20" hidden="1" outlineLevel="4">
      <c r="A188" s="229">
        <v>46</v>
      </c>
      <c r="B188" s="230" t="s">
        <v>52</v>
      </c>
      <c r="C188" s="230" t="s">
        <v>4</v>
      </c>
      <c r="D188" s="230" t="s">
        <v>107</v>
      </c>
      <c r="E188" s="64">
        <v>58</v>
      </c>
      <c r="F188" s="65">
        <f t="shared" si="14"/>
        <v>5.5336047254150702E-3</v>
      </c>
      <c r="G188" s="65">
        <f t="shared" si="15"/>
        <v>3.9910600255427844E-7</v>
      </c>
      <c r="H188" s="230">
        <f t="shared" si="16"/>
        <v>58</v>
      </c>
      <c r="I188" s="230">
        <f t="shared" si="17"/>
        <v>0</v>
      </c>
      <c r="J188" s="230">
        <f t="shared" si="18"/>
        <v>0</v>
      </c>
      <c r="K188" s="230">
        <f t="shared" si="19"/>
        <v>0</v>
      </c>
      <c r="L188" s="230">
        <f t="shared" si="20"/>
        <v>58</v>
      </c>
      <c r="M188" s="230">
        <v>8</v>
      </c>
      <c r="N188" s="230">
        <v>28</v>
      </c>
      <c r="O188" s="230">
        <v>217</v>
      </c>
      <c r="P188" s="230">
        <v>3</v>
      </c>
      <c r="Q188" s="230" t="s">
        <v>17</v>
      </c>
      <c r="R188" s="230">
        <v>27730</v>
      </c>
      <c r="S188" s="230">
        <v>2</v>
      </c>
      <c r="T188" s="231">
        <v>10</v>
      </c>
    </row>
    <row r="189" spans="1:20" hidden="1" outlineLevel="4">
      <c r="A189" s="229">
        <v>46</v>
      </c>
      <c r="B189" s="230" t="s">
        <v>52</v>
      </c>
      <c r="C189" s="230" t="s">
        <v>4</v>
      </c>
      <c r="D189" s="230" t="s">
        <v>53</v>
      </c>
      <c r="E189" s="64">
        <v>3</v>
      </c>
      <c r="F189" s="65">
        <f t="shared" si="14"/>
        <v>7.9398148148148145E-3</v>
      </c>
      <c r="G189" s="65">
        <f t="shared" si="15"/>
        <v>5.5825617283950619E-3</v>
      </c>
      <c r="H189" s="230">
        <f t="shared" si="16"/>
        <v>3</v>
      </c>
      <c r="I189" s="230">
        <f t="shared" si="17"/>
        <v>0</v>
      </c>
      <c r="J189" s="230">
        <f t="shared" si="18"/>
        <v>0</v>
      </c>
      <c r="K189" s="230">
        <f t="shared" si="19"/>
        <v>0</v>
      </c>
      <c r="L189" s="230">
        <f t="shared" si="20"/>
        <v>3</v>
      </c>
      <c r="M189" s="230">
        <v>6</v>
      </c>
      <c r="N189" s="230">
        <v>28</v>
      </c>
      <c r="O189" s="230">
        <v>218</v>
      </c>
      <c r="P189" s="230">
        <v>3</v>
      </c>
      <c r="Q189" s="230" t="s">
        <v>17</v>
      </c>
      <c r="R189" s="230">
        <v>2058</v>
      </c>
      <c r="S189" s="230">
        <v>1447</v>
      </c>
      <c r="T189" s="231">
        <v>10</v>
      </c>
    </row>
    <row r="190" spans="1:20" hidden="1" outlineLevel="3">
      <c r="A190" s="229"/>
      <c r="B190" s="230"/>
      <c r="C190" s="207" t="s">
        <v>144</v>
      </c>
      <c r="D190" s="127"/>
      <c r="E190" s="128">
        <f>SUBTOTAL(9,E181:E189)</f>
        <v>411</v>
      </c>
      <c r="F190" s="129"/>
      <c r="G190" s="129"/>
      <c r="H190" s="230">
        <f>SUBTOTAL(9,H181:H189)</f>
        <v>411</v>
      </c>
      <c r="I190" s="230">
        <f>SUBTOTAL(9,I181:I189)</f>
        <v>0</v>
      </c>
      <c r="J190" s="230">
        <f>SUBTOTAL(9,J181:J189)</f>
        <v>0</v>
      </c>
      <c r="K190" s="230">
        <f>SUBTOTAL(9,K181:K189)</f>
        <v>25</v>
      </c>
      <c r="L190" s="230">
        <f>SUBTOTAL(9,L181:L189)</f>
        <v>386</v>
      </c>
      <c r="M190" s="230"/>
      <c r="N190" s="230"/>
      <c r="O190" s="230"/>
      <c r="P190" s="230"/>
      <c r="Q190" s="230"/>
      <c r="R190" s="230">
        <f>SUBTOTAL(9,R181:R189)</f>
        <v>243836</v>
      </c>
      <c r="S190" s="230">
        <f>SUBTOTAL(9,S181:S189)</f>
        <v>88863</v>
      </c>
      <c r="T190" s="231"/>
    </row>
    <row r="191" spans="1:20" hidden="1" outlineLevel="4">
      <c r="A191" s="229">
        <v>46</v>
      </c>
      <c r="B191" s="230" t="s">
        <v>52</v>
      </c>
      <c r="C191" s="230" t="s">
        <v>6</v>
      </c>
      <c r="D191" s="230" t="s">
        <v>54</v>
      </c>
      <c r="E191" s="64">
        <v>1061</v>
      </c>
      <c r="F191" s="65">
        <f t="shared" si="14"/>
        <v>8.9676165916151782E-3</v>
      </c>
      <c r="G191" s="65">
        <f t="shared" si="15"/>
        <v>1.7548652563968304E-2</v>
      </c>
      <c r="H191" s="230">
        <f t="shared" si="16"/>
        <v>0</v>
      </c>
      <c r="I191" s="230">
        <f t="shared" si="17"/>
        <v>0</v>
      </c>
      <c r="J191" s="230">
        <f t="shared" si="18"/>
        <v>1061</v>
      </c>
      <c r="K191" s="230">
        <f t="shared" si="19"/>
        <v>0</v>
      </c>
      <c r="L191" s="230">
        <f t="shared" si="20"/>
        <v>1061</v>
      </c>
      <c r="M191" s="230">
        <v>1</v>
      </c>
      <c r="N191" s="230">
        <v>28</v>
      </c>
      <c r="O191" s="230">
        <v>188</v>
      </c>
      <c r="P191" s="230">
        <v>5</v>
      </c>
      <c r="Q191" s="230" t="s">
        <v>6</v>
      </c>
      <c r="R191" s="230">
        <v>822065</v>
      </c>
      <c r="S191" s="230">
        <v>1608692</v>
      </c>
      <c r="T191" s="231">
        <v>10</v>
      </c>
    </row>
    <row r="192" spans="1:20" hidden="1" outlineLevel="4">
      <c r="A192" s="229">
        <v>46</v>
      </c>
      <c r="B192" s="230" t="s">
        <v>52</v>
      </c>
      <c r="C192" s="230" t="s">
        <v>6</v>
      </c>
      <c r="D192" s="230" t="s">
        <v>129</v>
      </c>
      <c r="E192" s="64">
        <v>185</v>
      </c>
      <c r="F192" s="65">
        <f t="shared" si="14"/>
        <v>1.402045795795796E-2</v>
      </c>
      <c r="G192" s="65">
        <f t="shared" si="15"/>
        <v>3.095282782782783E-3</v>
      </c>
      <c r="H192" s="230">
        <f t="shared" si="16"/>
        <v>0</v>
      </c>
      <c r="I192" s="230">
        <f t="shared" si="17"/>
        <v>0</v>
      </c>
      <c r="J192" s="230">
        <f t="shared" si="18"/>
        <v>185</v>
      </c>
      <c r="K192" s="230">
        <f t="shared" si="19"/>
        <v>185</v>
      </c>
      <c r="L192" s="230">
        <f t="shared" si="20"/>
        <v>0</v>
      </c>
      <c r="M192" s="230">
        <v>3</v>
      </c>
      <c r="N192" s="230">
        <v>28</v>
      </c>
      <c r="O192" s="230">
        <v>195</v>
      </c>
      <c r="P192" s="230">
        <v>5</v>
      </c>
      <c r="Q192" s="230" t="s">
        <v>6</v>
      </c>
      <c r="R192" s="230">
        <v>224103</v>
      </c>
      <c r="S192" s="230">
        <v>49475</v>
      </c>
      <c r="T192" s="231">
        <v>10</v>
      </c>
    </row>
    <row r="193" spans="1:20" hidden="1" outlineLevel="4">
      <c r="A193" s="229">
        <v>46</v>
      </c>
      <c r="B193" s="230" t="s">
        <v>52</v>
      </c>
      <c r="C193" s="230" t="s">
        <v>6</v>
      </c>
      <c r="D193" s="230" t="s">
        <v>130</v>
      </c>
      <c r="E193" s="64">
        <v>41</v>
      </c>
      <c r="F193" s="65">
        <f t="shared" si="14"/>
        <v>1.4048102981029811E-2</v>
      </c>
      <c r="G193" s="65">
        <f t="shared" si="15"/>
        <v>6.5884710930442635E-3</v>
      </c>
      <c r="H193" s="230">
        <f t="shared" si="16"/>
        <v>0</v>
      </c>
      <c r="I193" s="230">
        <f t="shared" si="17"/>
        <v>0</v>
      </c>
      <c r="J193" s="230">
        <f t="shared" si="18"/>
        <v>41</v>
      </c>
      <c r="K193" s="230">
        <f t="shared" si="19"/>
        <v>41</v>
      </c>
      <c r="L193" s="230">
        <f t="shared" si="20"/>
        <v>0</v>
      </c>
      <c r="M193" s="230">
        <v>3</v>
      </c>
      <c r="N193" s="230">
        <v>28</v>
      </c>
      <c r="O193" s="230">
        <v>196</v>
      </c>
      <c r="P193" s="230">
        <v>5</v>
      </c>
      <c r="Q193" s="230" t="s">
        <v>6</v>
      </c>
      <c r="R193" s="230">
        <v>49764</v>
      </c>
      <c r="S193" s="230">
        <v>23339</v>
      </c>
      <c r="T193" s="231">
        <v>10</v>
      </c>
    </row>
    <row r="194" spans="1:20" hidden="1" outlineLevel="4">
      <c r="A194" s="229">
        <v>46</v>
      </c>
      <c r="B194" s="230" t="s">
        <v>52</v>
      </c>
      <c r="C194" s="230" t="s">
        <v>6</v>
      </c>
      <c r="D194" s="230" t="s">
        <v>131</v>
      </c>
      <c r="E194" s="64">
        <v>10</v>
      </c>
      <c r="F194" s="65">
        <f t="shared" si="14"/>
        <v>2.5116898148148149E-2</v>
      </c>
      <c r="G194" s="65">
        <f t="shared" si="15"/>
        <v>2.0636574074074077E-3</v>
      </c>
      <c r="H194" s="230">
        <f t="shared" si="16"/>
        <v>0</v>
      </c>
      <c r="I194" s="230">
        <f t="shared" si="17"/>
        <v>0</v>
      </c>
      <c r="J194" s="230">
        <f t="shared" si="18"/>
        <v>10</v>
      </c>
      <c r="K194" s="230">
        <f t="shared" si="19"/>
        <v>10</v>
      </c>
      <c r="L194" s="230">
        <f t="shared" si="20"/>
        <v>0</v>
      </c>
      <c r="M194" s="230">
        <v>3</v>
      </c>
      <c r="N194" s="230">
        <v>28</v>
      </c>
      <c r="O194" s="230">
        <v>197</v>
      </c>
      <c r="P194" s="230">
        <v>5</v>
      </c>
      <c r="Q194" s="230" t="s">
        <v>6</v>
      </c>
      <c r="R194" s="230">
        <v>21701</v>
      </c>
      <c r="S194" s="230">
        <v>1783</v>
      </c>
      <c r="T194" s="231">
        <v>10</v>
      </c>
    </row>
    <row r="195" spans="1:20" hidden="1" outlineLevel="3">
      <c r="A195" s="229"/>
      <c r="B195" s="230"/>
      <c r="C195" s="210" t="s">
        <v>146</v>
      </c>
      <c r="D195" s="135"/>
      <c r="E195" s="136">
        <f>SUBTOTAL(9,E191:E194)</f>
        <v>1297</v>
      </c>
      <c r="F195" s="137"/>
      <c r="G195" s="137"/>
      <c r="H195" s="230">
        <f>SUBTOTAL(9,H191:H194)</f>
        <v>0</v>
      </c>
      <c r="I195" s="230">
        <f>SUBTOTAL(9,I191:I194)</f>
        <v>0</v>
      </c>
      <c r="J195" s="230">
        <f>SUBTOTAL(9,J191:J194)</f>
        <v>1297</v>
      </c>
      <c r="K195" s="230">
        <f>SUBTOTAL(9,K191:K194)</f>
        <v>236</v>
      </c>
      <c r="L195" s="230">
        <f>SUBTOTAL(9,L191:L194)</f>
        <v>1061</v>
      </c>
      <c r="M195" s="230"/>
      <c r="N195" s="230"/>
      <c r="O195" s="230"/>
      <c r="P195" s="230"/>
      <c r="Q195" s="230"/>
      <c r="R195" s="230">
        <f>SUBTOTAL(9,R191:R194)</f>
        <v>1117633</v>
      </c>
      <c r="S195" s="230">
        <f>SUBTOTAL(9,S191:S194)</f>
        <v>1683289</v>
      </c>
      <c r="T195" s="231"/>
    </row>
    <row r="196" spans="1:20" ht="15.6" outlineLevel="2" collapsed="1">
      <c r="A196" s="229"/>
      <c r="B196" s="111" t="s">
        <v>96</v>
      </c>
      <c r="C196" s="77"/>
      <c r="D196" s="77"/>
      <c r="E196" s="78">
        <f>SUBTOTAL(9,E181:E194)</f>
        <v>1708</v>
      </c>
      <c r="F196" s="79">
        <v>9.2258448803018474E-3</v>
      </c>
      <c r="G196" s="79">
        <v>1.2008793043629109E-2</v>
      </c>
      <c r="H196" s="230">
        <f>SUBTOTAL(9,H181:H194)</f>
        <v>411</v>
      </c>
      <c r="I196" s="230">
        <f>SUBTOTAL(9,I181:I194)</f>
        <v>0</v>
      </c>
      <c r="J196" s="230">
        <f>SUBTOTAL(9,J181:J194)</f>
        <v>1297</v>
      </c>
      <c r="K196" s="230">
        <f>SUBTOTAL(9,K181:K194)</f>
        <v>261</v>
      </c>
      <c r="L196" s="230">
        <f>SUBTOTAL(9,L181:L194)</f>
        <v>1447</v>
      </c>
      <c r="M196" s="230"/>
      <c r="N196" s="230"/>
      <c r="O196" s="230"/>
      <c r="P196" s="230"/>
      <c r="Q196" s="230"/>
      <c r="R196" s="230">
        <f>SUBTOTAL(9,R181:R194)</f>
        <v>1361469</v>
      </c>
      <c r="S196" s="230">
        <f>SUBTOTAL(9,S181:S194)</f>
        <v>1772152</v>
      </c>
      <c r="T196" s="231"/>
    </row>
    <row r="197" spans="1:20" hidden="1" outlineLevel="4">
      <c r="A197" s="229">
        <v>46</v>
      </c>
      <c r="B197" s="230" t="s">
        <v>55</v>
      </c>
      <c r="C197" s="230" t="s">
        <v>4</v>
      </c>
      <c r="D197" s="230" t="s">
        <v>16</v>
      </c>
      <c r="E197" s="64">
        <v>521</v>
      </c>
      <c r="F197" s="65">
        <f t="shared" si="14"/>
        <v>4.8749289116371648E-3</v>
      </c>
      <c r="G197" s="65">
        <f t="shared" si="15"/>
        <v>7.4914916115731848E-3</v>
      </c>
      <c r="H197" s="230">
        <f t="shared" si="16"/>
        <v>521</v>
      </c>
      <c r="I197" s="230">
        <f t="shared" si="17"/>
        <v>0</v>
      </c>
      <c r="J197" s="230">
        <f t="shared" si="18"/>
        <v>0</v>
      </c>
      <c r="K197" s="230">
        <f t="shared" si="19"/>
        <v>0</v>
      </c>
      <c r="L197" s="230">
        <f t="shared" si="20"/>
        <v>521</v>
      </c>
      <c r="M197" s="230">
        <v>1</v>
      </c>
      <c r="N197" s="230">
        <v>20</v>
      </c>
      <c r="O197" s="230">
        <v>17</v>
      </c>
      <c r="P197" s="230">
        <v>3</v>
      </c>
      <c r="Q197" s="230" t="s">
        <v>17</v>
      </c>
      <c r="R197" s="230">
        <v>219442</v>
      </c>
      <c r="S197" s="230">
        <v>337225</v>
      </c>
      <c r="T197" s="231">
        <v>10</v>
      </c>
    </row>
    <row r="198" spans="1:20" hidden="1" outlineLevel="4">
      <c r="A198" s="229">
        <v>46</v>
      </c>
      <c r="B198" s="230" t="s">
        <v>55</v>
      </c>
      <c r="C198" s="230" t="s">
        <v>4</v>
      </c>
      <c r="D198" s="230" t="s">
        <v>19</v>
      </c>
      <c r="E198" s="64">
        <v>169</v>
      </c>
      <c r="F198" s="65">
        <f t="shared" si="14"/>
        <v>5.9818786982248524E-3</v>
      </c>
      <c r="G198" s="65">
        <f t="shared" si="15"/>
        <v>7.3158420994959466E-3</v>
      </c>
      <c r="H198" s="230">
        <f t="shared" si="16"/>
        <v>169</v>
      </c>
      <c r="I198" s="230">
        <f t="shared" si="17"/>
        <v>0</v>
      </c>
      <c r="J198" s="230">
        <f t="shared" si="18"/>
        <v>0</v>
      </c>
      <c r="K198" s="230">
        <f t="shared" si="19"/>
        <v>0</v>
      </c>
      <c r="L198" s="230">
        <f t="shared" si="20"/>
        <v>169</v>
      </c>
      <c r="M198" s="230">
        <v>1</v>
      </c>
      <c r="N198" s="230">
        <v>20</v>
      </c>
      <c r="O198" s="230">
        <v>18</v>
      </c>
      <c r="P198" s="230">
        <v>3</v>
      </c>
      <c r="Q198" s="230" t="s">
        <v>17</v>
      </c>
      <c r="R198" s="230">
        <v>87345</v>
      </c>
      <c r="S198" s="230">
        <v>106823</v>
      </c>
      <c r="T198" s="231">
        <v>10</v>
      </c>
    </row>
    <row r="199" spans="1:20" hidden="1" outlineLevel="4">
      <c r="A199" s="229">
        <v>46</v>
      </c>
      <c r="B199" s="230" t="s">
        <v>55</v>
      </c>
      <c r="C199" s="230" t="s">
        <v>4</v>
      </c>
      <c r="D199" s="230" t="s">
        <v>21</v>
      </c>
      <c r="E199" s="64">
        <v>95</v>
      </c>
      <c r="F199" s="65">
        <f t="shared" si="14"/>
        <v>5.0895467836257315E-3</v>
      </c>
      <c r="G199" s="65">
        <f t="shared" si="15"/>
        <v>7.8625730994152047E-3</v>
      </c>
      <c r="H199" s="230">
        <f t="shared" si="16"/>
        <v>95</v>
      </c>
      <c r="I199" s="230">
        <f t="shared" si="17"/>
        <v>0</v>
      </c>
      <c r="J199" s="230">
        <f t="shared" si="18"/>
        <v>0</v>
      </c>
      <c r="K199" s="230">
        <f t="shared" si="19"/>
        <v>0</v>
      </c>
      <c r="L199" s="230">
        <f t="shared" si="20"/>
        <v>95</v>
      </c>
      <c r="M199" s="230">
        <v>1</v>
      </c>
      <c r="N199" s="230">
        <v>20</v>
      </c>
      <c r="O199" s="230">
        <v>20</v>
      </c>
      <c r="P199" s="230">
        <v>3</v>
      </c>
      <c r="Q199" s="230" t="s">
        <v>17</v>
      </c>
      <c r="R199" s="230">
        <v>41775</v>
      </c>
      <c r="S199" s="230">
        <v>64536</v>
      </c>
      <c r="T199" s="231">
        <v>10</v>
      </c>
    </row>
    <row r="200" spans="1:20" hidden="1" outlineLevel="4">
      <c r="A200" s="229">
        <v>46</v>
      </c>
      <c r="B200" s="230" t="s">
        <v>55</v>
      </c>
      <c r="C200" s="230" t="s">
        <v>4</v>
      </c>
      <c r="D200" s="230" t="s">
        <v>109</v>
      </c>
      <c r="E200" s="64">
        <v>163</v>
      </c>
      <c r="F200" s="65">
        <f t="shared" si="14"/>
        <v>6.1966740513519653E-3</v>
      </c>
      <c r="G200" s="65">
        <f t="shared" si="15"/>
        <v>2.4786980231765506E-3</v>
      </c>
      <c r="H200" s="230">
        <f t="shared" si="16"/>
        <v>163</v>
      </c>
      <c r="I200" s="230">
        <f t="shared" si="17"/>
        <v>0</v>
      </c>
      <c r="J200" s="230">
        <f t="shared" si="18"/>
        <v>0</v>
      </c>
      <c r="K200" s="230">
        <f t="shared" si="19"/>
        <v>163</v>
      </c>
      <c r="L200" s="230">
        <f t="shared" si="20"/>
        <v>0</v>
      </c>
      <c r="M200" s="230">
        <v>3</v>
      </c>
      <c r="N200" s="230">
        <v>20</v>
      </c>
      <c r="O200" s="230">
        <v>162</v>
      </c>
      <c r="P200" s="230">
        <v>3</v>
      </c>
      <c r="Q200" s="230" t="s">
        <v>17</v>
      </c>
      <c r="R200" s="230">
        <v>87269</v>
      </c>
      <c r="S200" s="230">
        <v>34908</v>
      </c>
      <c r="T200" s="231">
        <v>10</v>
      </c>
    </row>
    <row r="201" spans="1:20" hidden="1" outlineLevel="4">
      <c r="A201" s="229">
        <v>46</v>
      </c>
      <c r="B201" s="230" t="s">
        <v>55</v>
      </c>
      <c r="C201" s="230" t="s">
        <v>4</v>
      </c>
      <c r="D201" s="230" t="s">
        <v>107</v>
      </c>
      <c r="E201" s="64">
        <v>85</v>
      </c>
      <c r="F201" s="65">
        <f t="shared" si="14"/>
        <v>5.4828431372549013E-3</v>
      </c>
      <c r="G201" s="65">
        <f t="shared" si="15"/>
        <v>2.7233115468409584E-7</v>
      </c>
      <c r="H201" s="230">
        <f t="shared" si="16"/>
        <v>85</v>
      </c>
      <c r="I201" s="230">
        <f t="shared" si="17"/>
        <v>0</v>
      </c>
      <c r="J201" s="230">
        <f t="shared" si="18"/>
        <v>0</v>
      </c>
      <c r="K201" s="230">
        <f t="shared" si="19"/>
        <v>0</v>
      </c>
      <c r="L201" s="230">
        <f t="shared" si="20"/>
        <v>85</v>
      </c>
      <c r="M201" s="230">
        <v>8</v>
      </c>
      <c r="N201" s="230">
        <v>20</v>
      </c>
      <c r="O201" s="230">
        <v>217</v>
      </c>
      <c r="P201" s="230">
        <v>3</v>
      </c>
      <c r="Q201" s="230" t="s">
        <v>17</v>
      </c>
      <c r="R201" s="230">
        <v>40266</v>
      </c>
      <c r="S201" s="230">
        <v>2</v>
      </c>
      <c r="T201" s="231">
        <v>10</v>
      </c>
    </row>
    <row r="202" spans="1:20" hidden="1" outlineLevel="3">
      <c r="A202" s="229"/>
      <c r="B202" s="230"/>
      <c r="C202" s="207" t="s">
        <v>144</v>
      </c>
      <c r="D202" s="127"/>
      <c r="E202" s="128">
        <f>SUBTOTAL(9,E197:E201)</f>
        <v>1033</v>
      </c>
      <c r="F202" s="129"/>
      <c r="G202" s="129"/>
      <c r="H202" s="230">
        <f>SUBTOTAL(9,H197:H201)</f>
        <v>1033</v>
      </c>
      <c r="I202" s="230">
        <f>SUBTOTAL(9,I197:I201)</f>
        <v>0</v>
      </c>
      <c r="J202" s="230">
        <f>SUBTOTAL(9,J197:J201)</f>
        <v>0</v>
      </c>
      <c r="K202" s="230">
        <f>SUBTOTAL(9,K197:K201)</f>
        <v>163</v>
      </c>
      <c r="L202" s="230">
        <f>SUBTOTAL(9,L197:L201)</f>
        <v>870</v>
      </c>
      <c r="M202" s="230"/>
      <c r="N202" s="230"/>
      <c r="O202" s="230"/>
      <c r="P202" s="230"/>
      <c r="Q202" s="230"/>
      <c r="R202" s="230">
        <f>SUBTOTAL(9,R197:R201)</f>
        <v>476097</v>
      </c>
      <c r="S202" s="230">
        <f>SUBTOTAL(9,S197:S201)</f>
        <v>543494</v>
      </c>
      <c r="T202" s="231"/>
    </row>
    <row r="203" spans="1:20" ht="15.6" outlineLevel="2" collapsed="1">
      <c r="A203" s="229"/>
      <c r="B203" s="111" t="s">
        <v>97</v>
      </c>
      <c r="C203" s="77"/>
      <c r="D203" s="77"/>
      <c r="E203" s="78">
        <f>SUBTOTAL(9,E197:E201)</f>
        <v>1033</v>
      </c>
      <c r="F203" s="79">
        <v>5.3343484457351832E-3</v>
      </c>
      <c r="G203" s="79">
        <v>6.0894867519988519E-3</v>
      </c>
      <c r="H203" s="230">
        <f>SUBTOTAL(9,H197:H201)</f>
        <v>1033</v>
      </c>
      <c r="I203" s="230">
        <f>SUBTOTAL(9,I197:I201)</f>
        <v>0</v>
      </c>
      <c r="J203" s="230">
        <f>SUBTOTAL(9,J197:J201)</f>
        <v>0</v>
      </c>
      <c r="K203" s="230">
        <f>SUBTOTAL(9,K197:K201)</f>
        <v>163</v>
      </c>
      <c r="L203" s="230">
        <f>SUBTOTAL(9,L197:L201)</f>
        <v>870</v>
      </c>
      <c r="M203" s="230"/>
      <c r="N203" s="230"/>
      <c r="O203" s="230"/>
      <c r="P203" s="230"/>
      <c r="Q203" s="230"/>
      <c r="R203" s="230">
        <f>SUBTOTAL(9,R197:R201)</f>
        <v>476097</v>
      </c>
      <c r="S203" s="230">
        <f>SUBTOTAL(9,S197:S201)</f>
        <v>543494</v>
      </c>
      <c r="T203" s="231"/>
    </row>
    <row r="204" spans="1:20" hidden="1" outlineLevel="4">
      <c r="A204" s="229">
        <v>46</v>
      </c>
      <c r="B204" s="230" t="s">
        <v>56</v>
      </c>
      <c r="C204" s="230" t="s">
        <v>4</v>
      </c>
      <c r="D204" s="230" t="s">
        <v>16</v>
      </c>
      <c r="E204" s="64">
        <v>209</v>
      </c>
      <c r="F204" s="65">
        <f t="shared" si="14"/>
        <v>5.6108785220627322E-3</v>
      </c>
      <c r="G204" s="65">
        <f t="shared" si="15"/>
        <v>4.9414097111465539E-3</v>
      </c>
      <c r="H204" s="230">
        <f t="shared" si="16"/>
        <v>209</v>
      </c>
      <c r="I204" s="230">
        <f t="shared" si="17"/>
        <v>0</v>
      </c>
      <c r="J204" s="230">
        <f t="shared" si="18"/>
        <v>0</v>
      </c>
      <c r="K204" s="230">
        <f t="shared" si="19"/>
        <v>0</v>
      </c>
      <c r="L204" s="230">
        <f t="shared" si="20"/>
        <v>209</v>
      </c>
      <c r="M204" s="230">
        <v>1</v>
      </c>
      <c r="N204" s="230">
        <v>23</v>
      </c>
      <c r="O204" s="230">
        <v>17</v>
      </c>
      <c r="P204" s="230">
        <v>3</v>
      </c>
      <c r="Q204" s="230" t="s">
        <v>17</v>
      </c>
      <c r="R204" s="230">
        <v>101319</v>
      </c>
      <c r="S204" s="230">
        <v>89230</v>
      </c>
      <c r="T204" s="231">
        <v>10</v>
      </c>
    </row>
    <row r="205" spans="1:20" hidden="1" outlineLevel="4">
      <c r="A205" s="229">
        <v>46</v>
      </c>
      <c r="B205" s="230" t="s">
        <v>56</v>
      </c>
      <c r="C205" s="230" t="s">
        <v>4</v>
      </c>
      <c r="D205" s="230" t="s">
        <v>19</v>
      </c>
      <c r="E205" s="64">
        <v>130</v>
      </c>
      <c r="F205" s="65">
        <f t="shared" si="14"/>
        <v>5.9699964387464385E-3</v>
      </c>
      <c r="G205" s="65">
        <f t="shared" si="15"/>
        <v>5.0654380341880337E-3</v>
      </c>
      <c r="H205" s="230">
        <f t="shared" si="16"/>
        <v>130</v>
      </c>
      <c r="I205" s="230">
        <f t="shared" si="17"/>
        <v>0</v>
      </c>
      <c r="J205" s="230">
        <f t="shared" si="18"/>
        <v>0</v>
      </c>
      <c r="K205" s="230">
        <f t="shared" si="19"/>
        <v>0</v>
      </c>
      <c r="L205" s="230">
        <f t="shared" si="20"/>
        <v>130</v>
      </c>
      <c r="M205" s="230">
        <v>1</v>
      </c>
      <c r="N205" s="230">
        <v>23</v>
      </c>
      <c r="O205" s="230">
        <v>18</v>
      </c>
      <c r="P205" s="230">
        <v>3</v>
      </c>
      <c r="Q205" s="230" t="s">
        <v>17</v>
      </c>
      <c r="R205" s="230">
        <v>67055</v>
      </c>
      <c r="S205" s="230">
        <v>56895</v>
      </c>
      <c r="T205" s="231">
        <v>10</v>
      </c>
    </row>
    <row r="206" spans="1:20" hidden="1" outlineLevel="4">
      <c r="A206" s="229">
        <v>46</v>
      </c>
      <c r="B206" s="230" t="s">
        <v>56</v>
      </c>
      <c r="C206" s="230" t="s">
        <v>4</v>
      </c>
      <c r="D206" s="230" t="s">
        <v>21</v>
      </c>
      <c r="E206" s="64">
        <v>55</v>
      </c>
      <c r="F206" s="65">
        <f t="shared" si="14"/>
        <v>4.7767255892255892E-3</v>
      </c>
      <c r="G206" s="65">
        <f t="shared" si="15"/>
        <v>5.8701599326599326E-3</v>
      </c>
      <c r="H206" s="230">
        <f t="shared" si="16"/>
        <v>55</v>
      </c>
      <c r="I206" s="230">
        <f t="shared" si="17"/>
        <v>0</v>
      </c>
      <c r="J206" s="230">
        <f t="shared" si="18"/>
        <v>0</v>
      </c>
      <c r="K206" s="230">
        <f t="shared" si="19"/>
        <v>0</v>
      </c>
      <c r="L206" s="230">
        <f t="shared" si="20"/>
        <v>55</v>
      </c>
      <c r="M206" s="230">
        <v>1</v>
      </c>
      <c r="N206" s="230">
        <v>23</v>
      </c>
      <c r="O206" s="230">
        <v>20</v>
      </c>
      <c r="P206" s="230">
        <v>3</v>
      </c>
      <c r="Q206" s="230" t="s">
        <v>17</v>
      </c>
      <c r="R206" s="230">
        <v>22699</v>
      </c>
      <c r="S206" s="230">
        <v>27895</v>
      </c>
      <c r="T206" s="231">
        <v>10</v>
      </c>
    </row>
    <row r="207" spans="1:20" hidden="1" outlineLevel="4">
      <c r="A207" s="229">
        <v>46</v>
      </c>
      <c r="B207" s="230" t="s">
        <v>56</v>
      </c>
      <c r="C207" s="230" t="s">
        <v>4</v>
      </c>
      <c r="D207" s="230" t="s">
        <v>109</v>
      </c>
      <c r="E207" s="64">
        <v>108</v>
      </c>
      <c r="F207" s="65">
        <f t="shared" si="14"/>
        <v>6.5612139917695473E-3</v>
      </c>
      <c r="G207" s="65">
        <f t="shared" si="15"/>
        <v>2.2280092592592594E-3</v>
      </c>
      <c r="H207" s="230">
        <f t="shared" si="16"/>
        <v>108</v>
      </c>
      <c r="I207" s="230">
        <f t="shared" si="17"/>
        <v>0</v>
      </c>
      <c r="J207" s="230">
        <f t="shared" si="18"/>
        <v>0</v>
      </c>
      <c r="K207" s="230">
        <f t="shared" si="19"/>
        <v>108</v>
      </c>
      <c r="L207" s="230">
        <f t="shared" si="20"/>
        <v>0</v>
      </c>
      <c r="M207" s="230">
        <v>3</v>
      </c>
      <c r="N207" s="230">
        <v>23</v>
      </c>
      <c r="O207" s="230">
        <v>162</v>
      </c>
      <c r="P207" s="230">
        <v>3</v>
      </c>
      <c r="Q207" s="230" t="s">
        <v>17</v>
      </c>
      <c r="R207" s="230">
        <v>61224</v>
      </c>
      <c r="S207" s="230">
        <v>20790</v>
      </c>
      <c r="T207" s="231">
        <v>10</v>
      </c>
    </row>
    <row r="208" spans="1:20" hidden="1" outlineLevel="3">
      <c r="A208" s="229"/>
      <c r="B208" s="230"/>
      <c r="C208" s="207" t="s">
        <v>144</v>
      </c>
      <c r="D208" s="127"/>
      <c r="E208" s="128">
        <f>SUBTOTAL(9,E204:E207)</f>
        <v>502</v>
      </c>
      <c r="F208" s="129"/>
      <c r="G208" s="129"/>
      <c r="H208" s="230">
        <f>SUBTOTAL(9,H204:H207)</f>
        <v>502</v>
      </c>
      <c r="I208" s="230">
        <f>SUBTOTAL(9,I204:I207)</f>
        <v>0</v>
      </c>
      <c r="J208" s="230">
        <f>SUBTOTAL(9,J204:J207)</f>
        <v>0</v>
      </c>
      <c r="K208" s="230">
        <f>SUBTOTAL(9,K204:K207)</f>
        <v>108</v>
      </c>
      <c r="L208" s="230">
        <f>SUBTOTAL(9,L204:L207)</f>
        <v>394</v>
      </c>
      <c r="M208" s="230"/>
      <c r="N208" s="230"/>
      <c r="O208" s="230"/>
      <c r="P208" s="230"/>
      <c r="Q208" s="230"/>
      <c r="R208" s="230">
        <f>SUBTOTAL(9,R204:R207)</f>
        <v>252297</v>
      </c>
      <c r="S208" s="230">
        <f>SUBTOTAL(9,S204:S207)</f>
        <v>194810</v>
      </c>
      <c r="T208" s="231"/>
    </row>
    <row r="209" spans="1:20" ht="15.6" outlineLevel="2" collapsed="1">
      <c r="A209" s="229"/>
      <c r="B209" s="111" t="s">
        <v>98</v>
      </c>
      <c r="C209" s="77"/>
      <c r="D209" s="77"/>
      <c r="E209" s="78">
        <f>SUBTOTAL(9,E204:E207)</f>
        <v>502</v>
      </c>
      <c r="F209" s="79">
        <v>5.8169405710491364E-3</v>
      </c>
      <c r="G209" s="79">
        <v>4.4915246421720519E-3</v>
      </c>
      <c r="H209" s="230">
        <f>SUBTOTAL(9,H204:H207)</f>
        <v>502</v>
      </c>
      <c r="I209" s="230">
        <f>SUBTOTAL(9,I204:I207)</f>
        <v>0</v>
      </c>
      <c r="J209" s="230">
        <f>SUBTOTAL(9,J204:J207)</f>
        <v>0</v>
      </c>
      <c r="K209" s="230">
        <f>SUBTOTAL(9,K204:K207)</f>
        <v>108</v>
      </c>
      <c r="L209" s="230">
        <f>SUBTOTAL(9,L204:L207)</f>
        <v>394</v>
      </c>
      <c r="M209" s="230"/>
      <c r="N209" s="230"/>
      <c r="O209" s="230"/>
      <c r="P209" s="230"/>
      <c r="Q209" s="230"/>
      <c r="R209" s="230">
        <f>SUBTOTAL(9,R204:R207)</f>
        <v>252297</v>
      </c>
      <c r="S209" s="230">
        <f>SUBTOTAL(9,S204:S207)</f>
        <v>194810</v>
      </c>
      <c r="T209" s="231"/>
    </row>
    <row r="210" spans="1:20" hidden="1" outlineLevel="4">
      <c r="A210" s="229">
        <v>46</v>
      </c>
      <c r="B210" s="230" t="s">
        <v>57</v>
      </c>
      <c r="C210" s="230" t="s">
        <v>4</v>
      </c>
      <c r="D210" s="230" t="s">
        <v>16</v>
      </c>
      <c r="E210" s="64">
        <v>117</v>
      </c>
      <c r="F210" s="65">
        <f t="shared" si="14"/>
        <v>6.5990028490028494E-3</v>
      </c>
      <c r="G210" s="65">
        <f t="shared" si="15"/>
        <v>4.3275166191832862E-3</v>
      </c>
      <c r="H210" s="230">
        <f t="shared" si="16"/>
        <v>117</v>
      </c>
      <c r="I210" s="230">
        <f t="shared" si="17"/>
        <v>0</v>
      </c>
      <c r="J210" s="230">
        <f t="shared" si="18"/>
        <v>0</v>
      </c>
      <c r="K210" s="230">
        <f t="shared" si="19"/>
        <v>0</v>
      </c>
      <c r="L210" s="230">
        <f t="shared" si="20"/>
        <v>117</v>
      </c>
      <c r="M210" s="230">
        <v>1</v>
      </c>
      <c r="N210" s="230">
        <v>5</v>
      </c>
      <c r="O210" s="230">
        <v>17</v>
      </c>
      <c r="P210" s="230">
        <v>3</v>
      </c>
      <c r="Q210" s="230" t="s">
        <v>17</v>
      </c>
      <c r="R210" s="230">
        <v>66708</v>
      </c>
      <c r="S210" s="230">
        <v>43746</v>
      </c>
      <c r="T210" s="231">
        <v>10</v>
      </c>
    </row>
    <row r="211" spans="1:20" hidden="1" outlineLevel="4">
      <c r="A211" s="229">
        <v>46</v>
      </c>
      <c r="B211" s="230" t="s">
        <v>57</v>
      </c>
      <c r="C211" s="230" t="s">
        <v>4</v>
      </c>
      <c r="D211" s="230" t="s">
        <v>19</v>
      </c>
      <c r="E211" s="64">
        <v>207</v>
      </c>
      <c r="F211" s="65">
        <f t="shared" si="14"/>
        <v>6.6139962426194311E-3</v>
      </c>
      <c r="G211" s="65">
        <f t="shared" si="15"/>
        <v>3.9043769010556452E-3</v>
      </c>
      <c r="H211" s="230">
        <f t="shared" si="16"/>
        <v>207</v>
      </c>
      <c r="I211" s="230">
        <f t="shared" si="17"/>
        <v>0</v>
      </c>
      <c r="J211" s="230">
        <f t="shared" si="18"/>
        <v>0</v>
      </c>
      <c r="K211" s="230">
        <f t="shared" si="19"/>
        <v>0</v>
      </c>
      <c r="L211" s="230">
        <f t="shared" si="20"/>
        <v>207</v>
      </c>
      <c r="M211" s="230">
        <v>1</v>
      </c>
      <c r="N211" s="230">
        <v>5</v>
      </c>
      <c r="O211" s="230">
        <v>18</v>
      </c>
      <c r="P211" s="230">
        <v>3</v>
      </c>
      <c r="Q211" s="230" t="s">
        <v>17</v>
      </c>
      <c r="R211" s="230">
        <v>118290</v>
      </c>
      <c r="S211" s="230">
        <v>69829</v>
      </c>
      <c r="T211" s="231">
        <v>10</v>
      </c>
    </row>
    <row r="212" spans="1:20" hidden="1" outlineLevel="4">
      <c r="A212" s="229">
        <v>46</v>
      </c>
      <c r="B212" s="230" t="s">
        <v>57</v>
      </c>
      <c r="C212" s="230" t="s">
        <v>4</v>
      </c>
      <c r="D212" s="230" t="s">
        <v>20</v>
      </c>
      <c r="E212" s="64">
        <v>388</v>
      </c>
      <c r="F212" s="65">
        <f t="shared" si="14"/>
        <v>8.1494905021000374E-3</v>
      </c>
      <c r="G212" s="65">
        <f t="shared" si="15"/>
        <v>4.2438967640320733E-3</v>
      </c>
      <c r="H212" s="230">
        <f t="shared" si="16"/>
        <v>388</v>
      </c>
      <c r="I212" s="230">
        <f t="shared" si="17"/>
        <v>0</v>
      </c>
      <c r="J212" s="230">
        <f t="shared" si="18"/>
        <v>0</v>
      </c>
      <c r="K212" s="230">
        <f t="shared" si="19"/>
        <v>0</v>
      </c>
      <c r="L212" s="230">
        <f t="shared" si="20"/>
        <v>388</v>
      </c>
      <c r="M212" s="230">
        <v>1</v>
      </c>
      <c r="N212" s="230">
        <v>5</v>
      </c>
      <c r="O212" s="230">
        <v>19</v>
      </c>
      <c r="P212" s="230">
        <v>3</v>
      </c>
      <c r="Q212" s="230" t="s">
        <v>17</v>
      </c>
      <c r="R212" s="230">
        <v>273197</v>
      </c>
      <c r="S212" s="230">
        <v>142269</v>
      </c>
      <c r="T212" s="231">
        <v>10</v>
      </c>
    </row>
    <row r="213" spans="1:20" hidden="1" outlineLevel="4">
      <c r="A213" s="229">
        <v>46</v>
      </c>
      <c r="B213" s="230" t="s">
        <v>57</v>
      </c>
      <c r="C213" s="230" t="s">
        <v>4</v>
      </c>
      <c r="D213" s="230" t="s">
        <v>21</v>
      </c>
      <c r="E213" s="64">
        <v>63</v>
      </c>
      <c r="F213" s="65">
        <f t="shared" si="14"/>
        <v>5.4945620223397999E-3</v>
      </c>
      <c r="G213" s="65">
        <f t="shared" si="15"/>
        <v>4.9388227513227512E-3</v>
      </c>
      <c r="H213" s="230">
        <f t="shared" si="16"/>
        <v>63</v>
      </c>
      <c r="I213" s="230">
        <f t="shared" si="17"/>
        <v>0</v>
      </c>
      <c r="J213" s="230">
        <f t="shared" si="18"/>
        <v>0</v>
      </c>
      <c r="K213" s="230">
        <f t="shared" si="19"/>
        <v>0</v>
      </c>
      <c r="L213" s="230">
        <f t="shared" si="20"/>
        <v>63</v>
      </c>
      <c r="M213" s="230">
        <v>1</v>
      </c>
      <c r="N213" s="230">
        <v>5</v>
      </c>
      <c r="O213" s="230">
        <v>20</v>
      </c>
      <c r="P213" s="230">
        <v>3</v>
      </c>
      <c r="Q213" s="230" t="s">
        <v>17</v>
      </c>
      <c r="R213" s="230">
        <v>29908</v>
      </c>
      <c r="S213" s="230">
        <v>26883</v>
      </c>
      <c r="T213" s="231">
        <v>10</v>
      </c>
    </row>
    <row r="214" spans="1:20" hidden="1" outlineLevel="4">
      <c r="A214" s="229">
        <v>46</v>
      </c>
      <c r="B214" s="230" t="s">
        <v>57</v>
      </c>
      <c r="C214" s="230" t="s">
        <v>4</v>
      </c>
      <c r="D214" s="230" t="s">
        <v>22</v>
      </c>
      <c r="E214" s="64">
        <v>14</v>
      </c>
      <c r="F214" s="65">
        <f t="shared" si="14"/>
        <v>9.990079365079365E-3</v>
      </c>
      <c r="G214" s="65">
        <f t="shared" si="15"/>
        <v>4.9545304232804233E-3</v>
      </c>
      <c r="H214" s="230">
        <f t="shared" si="16"/>
        <v>14</v>
      </c>
      <c r="I214" s="230">
        <f t="shared" si="17"/>
        <v>0</v>
      </c>
      <c r="J214" s="230">
        <f t="shared" si="18"/>
        <v>0</v>
      </c>
      <c r="K214" s="230">
        <f t="shared" si="19"/>
        <v>0</v>
      </c>
      <c r="L214" s="230">
        <f t="shared" si="20"/>
        <v>14</v>
      </c>
      <c r="M214" s="230">
        <v>1</v>
      </c>
      <c r="N214" s="230">
        <v>5</v>
      </c>
      <c r="O214" s="230">
        <v>21</v>
      </c>
      <c r="P214" s="230">
        <v>3</v>
      </c>
      <c r="Q214" s="230" t="s">
        <v>17</v>
      </c>
      <c r="R214" s="230">
        <v>12084</v>
      </c>
      <c r="S214" s="230">
        <v>5993</v>
      </c>
      <c r="T214" s="231">
        <v>10</v>
      </c>
    </row>
    <row r="215" spans="1:20" hidden="1" outlineLevel="4">
      <c r="A215" s="229">
        <v>46</v>
      </c>
      <c r="B215" s="230" t="s">
        <v>57</v>
      </c>
      <c r="C215" s="230" t="s">
        <v>4</v>
      </c>
      <c r="D215" s="230" t="s">
        <v>169</v>
      </c>
      <c r="E215" s="64">
        <v>4</v>
      </c>
      <c r="F215" s="65">
        <f t="shared" si="14"/>
        <v>5.0983796296296298E-3</v>
      </c>
      <c r="G215" s="65">
        <f t="shared" si="15"/>
        <v>4.0827546296296298E-3</v>
      </c>
      <c r="H215" s="230">
        <f t="shared" si="16"/>
        <v>4</v>
      </c>
      <c r="I215" s="230">
        <f t="shared" si="17"/>
        <v>0</v>
      </c>
      <c r="J215" s="230">
        <f t="shared" si="18"/>
        <v>0</v>
      </c>
      <c r="K215" s="230">
        <f t="shared" si="19"/>
        <v>4</v>
      </c>
      <c r="L215" s="230">
        <f t="shared" si="20"/>
        <v>0</v>
      </c>
      <c r="M215" s="230">
        <v>3</v>
      </c>
      <c r="N215" s="230">
        <v>5</v>
      </c>
      <c r="O215" s="230">
        <v>94</v>
      </c>
      <c r="P215" s="230">
        <v>3</v>
      </c>
      <c r="Q215" s="230" t="s">
        <v>17</v>
      </c>
      <c r="R215" s="230">
        <v>1762</v>
      </c>
      <c r="S215" s="230">
        <v>1411</v>
      </c>
      <c r="T215" s="231">
        <v>10</v>
      </c>
    </row>
    <row r="216" spans="1:20" hidden="1" outlineLevel="4">
      <c r="A216" s="229">
        <v>46</v>
      </c>
      <c r="B216" s="230" t="s">
        <v>57</v>
      </c>
      <c r="C216" s="230" t="s">
        <v>4</v>
      </c>
      <c r="D216" s="230" t="s">
        <v>115</v>
      </c>
      <c r="E216" s="64">
        <v>312</v>
      </c>
      <c r="F216" s="65">
        <f t="shared" si="14"/>
        <v>7.5161740265906937E-3</v>
      </c>
      <c r="G216" s="65">
        <f t="shared" si="15"/>
        <v>1.4977667972459637E-3</v>
      </c>
      <c r="H216" s="230">
        <f t="shared" si="16"/>
        <v>312</v>
      </c>
      <c r="I216" s="230">
        <f t="shared" si="17"/>
        <v>0</v>
      </c>
      <c r="J216" s="230">
        <f t="shared" si="18"/>
        <v>0</v>
      </c>
      <c r="K216" s="230">
        <f t="shared" si="19"/>
        <v>312</v>
      </c>
      <c r="L216" s="230">
        <f t="shared" si="20"/>
        <v>0</v>
      </c>
      <c r="M216" s="230">
        <v>3</v>
      </c>
      <c r="N216" s="230">
        <v>5</v>
      </c>
      <c r="O216" s="230">
        <v>171</v>
      </c>
      <c r="P216" s="230">
        <v>3</v>
      </c>
      <c r="Q216" s="230" t="s">
        <v>17</v>
      </c>
      <c r="R216" s="230">
        <v>202612</v>
      </c>
      <c r="S216" s="230">
        <v>40375</v>
      </c>
      <c r="T216" s="231">
        <v>10</v>
      </c>
    </row>
    <row r="217" spans="1:20" hidden="1" outlineLevel="4">
      <c r="A217" s="229">
        <v>46</v>
      </c>
      <c r="B217" s="230" t="s">
        <v>57</v>
      </c>
      <c r="C217" s="230" t="s">
        <v>4</v>
      </c>
      <c r="D217" s="230" t="s">
        <v>110</v>
      </c>
      <c r="E217" s="64">
        <v>10</v>
      </c>
      <c r="F217" s="65">
        <f t="shared" si="14"/>
        <v>1.1309027777777777E-2</v>
      </c>
      <c r="G217" s="65">
        <f t="shared" si="15"/>
        <v>2.0937500000000001E-3</v>
      </c>
      <c r="H217" s="230">
        <f t="shared" si="16"/>
        <v>10</v>
      </c>
      <c r="I217" s="230">
        <f t="shared" si="17"/>
        <v>0</v>
      </c>
      <c r="J217" s="230">
        <f t="shared" si="18"/>
        <v>0</v>
      </c>
      <c r="K217" s="230">
        <f t="shared" si="19"/>
        <v>10</v>
      </c>
      <c r="L217" s="230">
        <f t="shared" si="20"/>
        <v>0</v>
      </c>
      <c r="M217" s="230">
        <v>3</v>
      </c>
      <c r="N217" s="230">
        <v>5</v>
      </c>
      <c r="O217" s="230">
        <v>207</v>
      </c>
      <c r="P217" s="230">
        <v>3</v>
      </c>
      <c r="Q217" s="230" t="s">
        <v>17</v>
      </c>
      <c r="R217" s="230">
        <v>9771</v>
      </c>
      <c r="S217" s="230">
        <v>1809</v>
      </c>
      <c r="T217" s="231">
        <v>10</v>
      </c>
    </row>
    <row r="218" spans="1:20" hidden="1" outlineLevel="4">
      <c r="A218" s="229">
        <v>46</v>
      </c>
      <c r="B218" s="230" t="s">
        <v>57</v>
      </c>
      <c r="C218" s="230" t="s">
        <v>4</v>
      </c>
      <c r="D218" s="230" t="s">
        <v>107</v>
      </c>
      <c r="E218" s="64">
        <v>4</v>
      </c>
      <c r="F218" s="65">
        <f t="shared" si="14"/>
        <v>5.3125000000000004E-3</v>
      </c>
      <c r="G218" s="65">
        <f t="shared" si="15"/>
        <v>0</v>
      </c>
      <c r="H218" s="230">
        <f t="shared" si="16"/>
        <v>4</v>
      </c>
      <c r="I218" s="230">
        <f t="shared" si="17"/>
        <v>0</v>
      </c>
      <c r="J218" s="230">
        <f t="shared" si="18"/>
        <v>0</v>
      </c>
      <c r="K218" s="230">
        <f t="shared" si="19"/>
        <v>0</v>
      </c>
      <c r="L218" s="230">
        <f t="shared" si="20"/>
        <v>4</v>
      </c>
      <c r="M218" s="230">
        <v>8</v>
      </c>
      <c r="N218" s="230">
        <v>5</v>
      </c>
      <c r="O218" s="230">
        <v>217</v>
      </c>
      <c r="P218" s="230">
        <v>3</v>
      </c>
      <c r="Q218" s="230" t="s">
        <v>17</v>
      </c>
      <c r="R218" s="230">
        <v>1836</v>
      </c>
      <c r="S218" s="230">
        <v>0</v>
      </c>
      <c r="T218" s="231">
        <v>10</v>
      </c>
    </row>
    <row r="219" spans="1:20" hidden="1" outlineLevel="4">
      <c r="A219" s="229">
        <v>46</v>
      </c>
      <c r="B219" s="230" t="s">
        <v>57</v>
      </c>
      <c r="C219" s="230" t="s">
        <v>4</v>
      </c>
      <c r="D219" s="230" t="s">
        <v>111</v>
      </c>
      <c r="E219" s="64">
        <v>1</v>
      </c>
      <c r="F219" s="65">
        <f t="shared" si="14"/>
        <v>3.6921296296296298E-3</v>
      </c>
      <c r="G219" s="65">
        <f t="shared" si="15"/>
        <v>5.5555555555555556E-4</v>
      </c>
      <c r="H219" s="230">
        <f t="shared" si="16"/>
        <v>1</v>
      </c>
      <c r="I219" s="230">
        <f t="shared" si="17"/>
        <v>0</v>
      </c>
      <c r="J219" s="230">
        <f t="shared" si="18"/>
        <v>0</v>
      </c>
      <c r="K219" s="230">
        <f t="shared" si="19"/>
        <v>1</v>
      </c>
      <c r="L219" s="230">
        <f t="shared" si="20"/>
        <v>0</v>
      </c>
      <c r="M219" s="230">
        <v>3</v>
      </c>
      <c r="N219" s="230">
        <v>5</v>
      </c>
      <c r="O219" s="230">
        <v>224</v>
      </c>
      <c r="P219" s="230">
        <v>3</v>
      </c>
      <c r="Q219" s="230" t="s">
        <v>17</v>
      </c>
      <c r="R219" s="230">
        <v>319</v>
      </c>
      <c r="S219" s="230">
        <v>48</v>
      </c>
      <c r="T219" s="231">
        <v>10</v>
      </c>
    </row>
    <row r="220" spans="1:20" hidden="1" outlineLevel="3">
      <c r="A220" s="229"/>
      <c r="B220" s="230"/>
      <c r="C220" s="207" t="s">
        <v>144</v>
      </c>
      <c r="D220" s="127"/>
      <c r="E220" s="128">
        <f>SUBTOTAL(9,E210:E219)</f>
        <v>1120</v>
      </c>
      <c r="F220" s="129"/>
      <c r="G220" s="129"/>
      <c r="H220" s="230">
        <f>SUBTOTAL(9,H210:H219)</f>
        <v>1120</v>
      </c>
      <c r="I220" s="230">
        <f>SUBTOTAL(9,I210:I219)</f>
        <v>0</v>
      </c>
      <c r="J220" s="230">
        <f>SUBTOTAL(9,J210:J219)</f>
        <v>0</v>
      </c>
      <c r="K220" s="230">
        <f>SUBTOTAL(9,K210:K219)</f>
        <v>327</v>
      </c>
      <c r="L220" s="230">
        <f>SUBTOTAL(9,L210:L219)</f>
        <v>793</v>
      </c>
      <c r="M220" s="230"/>
      <c r="N220" s="230"/>
      <c r="O220" s="230"/>
      <c r="P220" s="230"/>
      <c r="Q220" s="230"/>
      <c r="R220" s="230">
        <f>SUBTOTAL(9,R210:R219)</f>
        <v>716487</v>
      </c>
      <c r="S220" s="230">
        <f>SUBTOTAL(9,S210:S219)</f>
        <v>332363</v>
      </c>
      <c r="T220" s="231"/>
    </row>
    <row r="221" spans="1:20" ht="15.6" outlineLevel="2" collapsed="1">
      <c r="A221" s="229"/>
      <c r="B221" s="111" t="s">
        <v>99</v>
      </c>
      <c r="C221" s="77"/>
      <c r="D221" s="77"/>
      <c r="E221" s="78">
        <f>SUBTOTAL(9,E210:E219)</f>
        <v>1120</v>
      </c>
      <c r="F221" s="79">
        <v>7.4041728670634918E-3</v>
      </c>
      <c r="G221" s="79">
        <v>3.4346374834656086E-3</v>
      </c>
      <c r="H221" s="230">
        <f>SUBTOTAL(9,H210:H219)</f>
        <v>1120</v>
      </c>
      <c r="I221" s="230">
        <f>SUBTOTAL(9,I210:I219)</f>
        <v>0</v>
      </c>
      <c r="J221" s="230">
        <f>SUBTOTAL(9,J210:J219)</f>
        <v>0</v>
      </c>
      <c r="K221" s="230">
        <f>SUBTOTAL(9,K210:K219)</f>
        <v>327</v>
      </c>
      <c r="L221" s="230">
        <f>SUBTOTAL(9,L210:L219)</f>
        <v>793</v>
      </c>
      <c r="M221" s="230"/>
      <c r="N221" s="230"/>
      <c r="O221" s="230"/>
      <c r="P221" s="230"/>
      <c r="Q221" s="230"/>
      <c r="R221" s="230">
        <f>SUBTOTAL(9,R210:R219)</f>
        <v>716487</v>
      </c>
      <c r="S221" s="230">
        <f>SUBTOTAL(9,S210:S219)</f>
        <v>332363</v>
      </c>
      <c r="T221" s="231"/>
    </row>
    <row r="222" spans="1:20" hidden="1" outlineLevel="4">
      <c r="A222" s="229">
        <v>46</v>
      </c>
      <c r="B222" s="230" t="s">
        <v>58</v>
      </c>
      <c r="C222" s="230" t="s">
        <v>4</v>
      </c>
      <c r="D222" s="230" t="s">
        <v>16</v>
      </c>
      <c r="E222" s="64">
        <v>299</v>
      </c>
      <c r="F222" s="65">
        <f t="shared" si="14"/>
        <v>7.1321844419670504E-3</v>
      </c>
      <c r="G222" s="65">
        <f t="shared" si="15"/>
        <v>4.424780131301871E-3</v>
      </c>
      <c r="H222" s="230">
        <f t="shared" si="16"/>
        <v>299</v>
      </c>
      <c r="I222" s="230">
        <f t="shared" si="17"/>
        <v>0</v>
      </c>
      <c r="J222" s="230">
        <f t="shared" si="18"/>
        <v>0</v>
      </c>
      <c r="K222" s="230">
        <f t="shared" si="19"/>
        <v>0</v>
      </c>
      <c r="L222" s="230">
        <f t="shared" si="20"/>
        <v>299</v>
      </c>
      <c r="M222" s="230">
        <v>1</v>
      </c>
      <c r="N222" s="230">
        <v>15</v>
      </c>
      <c r="O222" s="230">
        <v>17</v>
      </c>
      <c r="P222" s="230">
        <v>3</v>
      </c>
      <c r="Q222" s="230" t="s">
        <v>17</v>
      </c>
      <c r="R222" s="230">
        <v>184250</v>
      </c>
      <c r="S222" s="230">
        <v>114308</v>
      </c>
      <c r="T222" s="231">
        <v>10</v>
      </c>
    </row>
    <row r="223" spans="1:20" hidden="1" outlineLevel="4">
      <c r="A223" s="229">
        <v>46</v>
      </c>
      <c r="B223" s="230" t="s">
        <v>58</v>
      </c>
      <c r="C223" s="230" t="s">
        <v>4</v>
      </c>
      <c r="D223" s="230" t="s">
        <v>19</v>
      </c>
      <c r="E223" s="64">
        <v>335</v>
      </c>
      <c r="F223" s="65">
        <f t="shared" si="14"/>
        <v>6.3938294637921498E-3</v>
      </c>
      <c r="G223" s="65">
        <f t="shared" si="15"/>
        <v>2.7234314538419012E-3</v>
      </c>
      <c r="H223" s="230">
        <f t="shared" si="16"/>
        <v>335</v>
      </c>
      <c r="I223" s="230">
        <f t="shared" si="17"/>
        <v>0</v>
      </c>
      <c r="J223" s="230">
        <f t="shared" si="18"/>
        <v>0</v>
      </c>
      <c r="K223" s="230">
        <f t="shared" si="19"/>
        <v>0</v>
      </c>
      <c r="L223" s="230">
        <f t="shared" si="20"/>
        <v>335</v>
      </c>
      <c r="M223" s="230">
        <v>1</v>
      </c>
      <c r="N223" s="230">
        <v>15</v>
      </c>
      <c r="O223" s="230">
        <v>18</v>
      </c>
      <c r="P223" s="230">
        <v>3</v>
      </c>
      <c r="Q223" s="230" t="s">
        <v>17</v>
      </c>
      <c r="R223" s="230">
        <v>185063</v>
      </c>
      <c r="S223" s="230">
        <v>78827</v>
      </c>
      <c r="T223" s="231">
        <v>10</v>
      </c>
    </row>
    <row r="224" spans="1:20" hidden="1" outlineLevel="4">
      <c r="A224" s="229">
        <v>46</v>
      </c>
      <c r="B224" s="230" t="s">
        <v>58</v>
      </c>
      <c r="C224" s="230" t="s">
        <v>4</v>
      </c>
      <c r="D224" s="230" t="s">
        <v>20</v>
      </c>
      <c r="E224" s="64">
        <v>1438</v>
      </c>
      <c r="F224" s="65">
        <f t="shared" si="14"/>
        <v>7.6053417812805852E-3</v>
      </c>
      <c r="G224" s="65">
        <f t="shared" si="15"/>
        <v>3.0718059418946065E-3</v>
      </c>
      <c r="H224" s="230">
        <f t="shared" si="16"/>
        <v>1438</v>
      </c>
      <c r="I224" s="230">
        <f t="shared" si="17"/>
        <v>0</v>
      </c>
      <c r="J224" s="230">
        <f t="shared" si="18"/>
        <v>0</v>
      </c>
      <c r="K224" s="230">
        <f t="shared" si="19"/>
        <v>0</v>
      </c>
      <c r="L224" s="230">
        <f t="shared" si="20"/>
        <v>1438</v>
      </c>
      <c r="M224" s="230">
        <v>1</v>
      </c>
      <c r="N224" s="230">
        <v>15</v>
      </c>
      <c r="O224" s="230">
        <v>19</v>
      </c>
      <c r="P224" s="230">
        <v>3</v>
      </c>
      <c r="Q224" s="230" t="s">
        <v>17</v>
      </c>
      <c r="R224" s="230">
        <v>944912</v>
      </c>
      <c r="S224" s="230">
        <v>381651</v>
      </c>
      <c r="T224" s="231">
        <v>10</v>
      </c>
    </row>
    <row r="225" spans="1:20" hidden="1" outlineLevel="4">
      <c r="A225" s="229">
        <v>46</v>
      </c>
      <c r="B225" s="230" t="s">
        <v>58</v>
      </c>
      <c r="C225" s="230" t="s">
        <v>4</v>
      </c>
      <c r="D225" s="230" t="s">
        <v>21</v>
      </c>
      <c r="E225" s="64">
        <v>176</v>
      </c>
      <c r="F225" s="65">
        <f t="shared" si="14"/>
        <v>6.1753603745791251E-3</v>
      </c>
      <c r="G225" s="65">
        <f t="shared" si="15"/>
        <v>3.5268045033670032E-3</v>
      </c>
      <c r="H225" s="230">
        <f t="shared" si="16"/>
        <v>176</v>
      </c>
      <c r="I225" s="230">
        <f t="shared" si="17"/>
        <v>0</v>
      </c>
      <c r="J225" s="230">
        <f t="shared" si="18"/>
        <v>0</v>
      </c>
      <c r="K225" s="230">
        <f t="shared" si="19"/>
        <v>0</v>
      </c>
      <c r="L225" s="230">
        <f t="shared" si="20"/>
        <v>176</v>
      </c>
      <c r="M225" s="230">
        <v>1</v>
      </c>
      <c r="N225" s="230">
        <v>15</v>
      </c>
      <c r="O225" s="230">
        <v>20</v>
      </c>
      <c r="P225" s="230">
        <v>3</v>
      </c>
      <c r="Q225" s="230" t="s">
        <v>17</v>
      </c>
      <c r="R225" s="230">
        <v>93905</v>
      </c>
      <c r="S225" s="230">
        <v>53630</v>
      </c>
      <c r="T225" s="231">
        <v>10</v>
      </c>
    </row>
    <row r="226" spans="1:20" hidden="1" outlineLevel="4">
      <c r="A226" s="229">
        <v>46</v>
      </c>
      <c r="B226" s="230" t="s">
        <v>58</v>
      </c>
      <c r="C226" s="230" t="s">
        <v>4</v>
      </c>
      <c r="D226" s="230" t="s">
        <v>22</v>
      </c>
      <c r="E226" s="64">
        <v>57</v>
      </c>
      <c r="F226" s="65">
        <f t="shared" si="14"/>
        <v>1.1381578947368421E-2</v>
      </c>
      <c r="G226" s="65">
        <f t="shared" si="15"/>
        <v>5.155945419103314E-3</v>
      </c>
      <c r="H226" s="230">
        <f t="shared" si="16"/>
        <v>57</v>
      </c>
      <c r="I226" s="230">
        <f t="shared" si="17"/>
        <v>0</v>
      </c>
      <c r="J226" s="230">
        <f t="shared" si="18"/>
        <v>0</v>
      </c>
      <c r="K226" s="230">
        <f t="shared" si="19"/>
        <v>0</v>
      </c>
      <c r="L226" s="230">
        <f t="shared" si="20"/>
        <v>57</v>
      </c>
      <c r="M226" s="230">
        <v>1</v>
      </c>
      <c r="N226" s="230">
        <v>15</v>
      </c>
      <c r="O226" s="230">
        <v>21</v>
      </c>
      <c r="P226" s="230">
        <v>3</v>
      </c>
      <c r="Q226" s="230" t="s">
        <v>17</v>
      </c>
      <c r="R226" s="230">
        <v>56052</v>
      </c>
      <c r="S226" s="230">
        <v>25392</v>
      </c>
      <c r="T226" s="231">
        <v>10</v>
      </c>
    </row>
    <row r="227" spans="1:20" hidden="1" outlineLevel="4">
      <c r="A227" s="229">
        <v>46</v>
      </c>
      <c r="B227" s="230" t="s">
        <v>58</v>
      </c>
      <c r="C227" s="230" t="s">
        <v>4</v>
      </c>
      <c r="D227" s="230" t="s">
        <v>120</v>
      </c>
      <c r="E227" s="64">
        <v>222</v>
      </c>
      <c r="F227" s="65">
        <f t="shared" si="14"/>
        <v>6.6914831498164828E-3</v>
      </c>
      <c r="G227" s="65">
        <f t="shared" si="15"/>
        <v>8.0867325658992323E-4</v>
      </c>
      <c r="H227" s="230">
        <f t="shared" si="16"/>
        <v>222</v>
      </c>
      <c r="I227" s="230">
        <f t="shared" si="17"/>
        <v>0</v>
      </c>
      <c r="J227" s="230">
        <f t="shared" si="18"/>
        <v>0</v>
      </c>
      <c r="K227" s="230">
        <f t="shared" si="19"/>
        <v>222</v>
      </c>
      <c r="L227" s="230">
        <f t="shared" si="20"/>
        <v>0</v>
      </c>
      <c r="M227" s="230">
        <v>3</v>
      </c>
      <c r="N227" s="230">
        <v>15</v>
      </c>
      <c r="O227" s="230">
        <v>57</v>
      </c>
      <c r="P227" s="230">
        <v>3</v>
      </c>
      <c r="Q227" s="230" t="s">
        <v>17</v>
      </c>
      <c r="R227" s="230">
        <v>128348</v>
      </c>
      <c r="S227" s="230">
        <v>15511</v>
      </c>
      <c r="T227" s="231">
        <v>10</v>
      </c>
    </row>
    <row r="228" spans="1:20" hidden="1" outlineLevel="4">
      <c r="A228" s="229">
        <v>46</v>
      </c>
      <c r="B228" s="230" t="s">
        <v>58</v>
      </c>
      <c r="C228" s="230" t="s">
        <v>4</v>
      </c>
      <c r="D228" s="230" t="s">
        <v>108</v>
      </c>
      <c r="E228" s="64">
        <v>767</v>
      </c>
      <c r="F228" s="65">
        <f t="shared" si="14"/>
        <v>8.0278954802259894E-3</v>
      </c>
      <c r="G228" s="65">
        <f t="shared" si="15"/>
        <v>7.2358334540537929E-4</v>
      </c>
      <c r="H228" s="230">
        <f t="shared" si="16"/>
        <v>767</v>
      </c>
      <c r="I228" s="230">
        <f t="shared" si="17"/>
        <v>0</v>
      </c>
      <c r="J228" s="230">
        <f t="shared" si="18"/>
        <v>0</v>
      </c>
      <c r="K228" s="230">
        <f t="shared" si="19"/>
        <v>767</v>
      </c>
      <c r="L228" s="230">
        <f t="shared" si="20"/>
        <v>0</v>
      </c>
      <c r="M228" s="230">
        <v>3</v>
      </c>
      <c r="N228" s="230">
        <v>15</v>
      </c>
      <c r="O228" s="230">
        <v>58</v>
      </c>
      <c r="P228" s="230">
        <v>3</v>
      </c>
      <c r="Q228" s="230" t="s">
        <v>17</v>
      </c>
      <c r="R228" s="230">
        <v>531999</v>
      </c>
      <c r="S228" s="230">
        <v>47951</v>
      </c>
      <c r="T228" s="231">
        <v>10</v>
      </c>
    </row>
    <row r="229" spans="1:20" hidden="1" outlineLevel="4">
      <c r="A229" s="229">
        <v>46</v>
      </c>
      <c r="B229" s="230" t="s">
        <v>58</v>
      </c>
      <c r="C229" s="230" t="s">
        <v>4</v>
      </c>
      <c r="D229" s="230" t="s">
        <v>169</v>
      </c>
      <c r="E229" s="64">
        <v>12</v>
      </c>
      <c r="F229" s="65">
        <f t="shared" si="14"/>
        <v>4.0952932098765431E-3</v>
      </c>
      <c r="G229" s="65">
        <f t="shared" si="15"/>
        <v>1.0120563271604937E-2</v>
      </c>
      <c r="H229" s="230">
        <f t="shared" si="16"/>
        <v>12</v>
      </c>
      <c r="I229" s="230">
        <f t="shared" si="17"/>
        <v>0</v>
      </c>
      <c r="J229" s="230">
        <f t="shared" si="18"/>
        <v>0</v>
      </c>
      <c r="K229" s="230">
        <f t="shared" si="19"/>
        <v>12</v>
      </c>
      <c r="L229" s="230">
        <f t="shared" si="20"/>
        <v>0</v>
      </c>
      <c r="M229" s="230">
        <v>3</v>
      </c>
      <c r="N229" s="230">
        <v>15</v>
      </c>
      <c r="O229" s="230">
        <v>94</v>
      </c>
      <c r="P229" s="230">
        <v>3</v>
      </c>
      <c r="Q229" s="230" t="s">
        <v>17</v>
      </c>
      <c r="R229" s="230">
        <v>4246</v>
      </c>
      <c r="S229" s="230">
        <v>10493</v>
      </c>
      <c r="T229" s="231">
        <v>10</v>
      </c>
    </row>
    <row r="230" spans="1:20" hidden="1" outlineLevel="4">
      <c r="A230" s="229">
        <v>46</v>
      </c>
      <c r="B230" s="230" t="s">
        <v>58</v>
      </c>
      <c r="C230" s="230" t="s">
        <v>4</v>
      </c>
      <c r="D230" s="230" t="s">
        <v>121</v>
      </c>
      <c r="E230" s="64">
        <v>667</v>
      </c>
      <c r="F230" s="65">
        <f t="shared" si="14"/>
        <v>6.384654894774835E-3</v>
      </c>
      <c r="G230" s="65">
        <f t="shared" si="15"/>
        <v>8.4056929868399127E-4</v>
      </c>
      <c r="H230" s="230">
        <f t="shared" si="16"/>
        <v>667</v>
      </c>
      <c r="I230" s="230">
        <f t="shared" si="17"/>
        <v>0</v>
      </c>
      <c r="J230" s="230">
        <f t="shared" si="18"/>
        <v>0</v>
      </c>
      <c r="K230" s="230">
        <f t="shared" si="19"/>
        <v>667</v>
      </c>
      <c r="L230" s="230">
        <f t="shared" si="20"/>
        <v>0</v>
      </c>
      <c r="M230" s="230">
        <v>3</v>
      </c>
      <c r="N230" s="230">
        <v>15</v>
      </c>
      <c r="O230" s="230">
        <v>98</v>
      </c>
      <c r="P230" s="230">
        <v>3</v>
      </c>
      <c r="Q230" s="230" t="s">
        <v>17</v>
      </c>
      <c r="R230" s="230">
        <v>367940</v>
      </c>
      <c r="S230" s="230">
        <v>48441</v>
      </c>
      <c r="T230" s="231">
        <v>10</v>
      </c>
    </row>
    <row r="231" spans="1:20" hidden="1" outlineLevel="4">
      <c r="A231" s="229">
        <v>46</v>
      </c>
      <c r="B231" s="230" t="s">
        <v>58</v>
      </c>
      <c r="C231" s="230" t="s">
        <v>4</v>
      </c>
      <c r="D231" s="230" t="s">
        <v>110</v>
      </c>
      <c r="E231" s="64">
        <v>65</v>
      </c>
      <c r="F231" s="65">
        <f t="shared" si="14"/>
        <v>8.6082621082621078E-3</v>
      </c>
      <c r="G231" s="65">
        <f t="shared" si="15"/>
        <v>2.6137820512820513E-3</v>
      </c>
      <c r="H231" s="230">
        <f t="shared" si="16"/>
        <v>65</v>
      </c>
      <c r="I231" s="230">
        <f t="shared" si="17"/>
        <v>0</v>
      </c>
      <c r="J231" s="230">
        <f t="shared" si="18"/>
        <v>0</v>
      </c>
      <c r="K231" s="230">
        <f t="shared" si="19"/>
        <v>65</v>
      </c>
      <c r="L231" s="230">
        <f t="shared" si="20"/>
        <v>0</v>
      </c>
      <c r="M231" s="230">
        <v>3</v>
      </c>
      <c r="N231" s="230">
        <v>15</v>
      </c>
      <c r="O231" s="230">
        <v>207</v>
      </c>
      <c r="P231" s="230">
        <v>3</v>
      </c>
      <c r="Q231" s="230" t="s">
        <v>17</v>
      </c>
      <c r="R231" s="230">
        <v>48344</v>
      </c>
      <c r="S231" s="230">
        <v>14679</v>
      </c>
      <c r="T231" s="231">
        <v>10</v>
      </c>
    </row>
    <row r="232" spans="1:20" hidden="1" outlineLevel="4">
      <c r="A232" s="229">
        <v>46</v>
      </c>
      <c r="B232" s="230" t="s">
        <v>58</v>
      </c>
      <c r="C232" s="230" t="s">
        <v>4</v>
      </c>
      <c r="D232" s="230" t="s">
        <v>107</v>
      </c>
      <c r="E232" s="64">
        <v>447</v>
      </c>
      <c r="F232" s="65">
        <f t="shared" si="14"/>
        <v>5.8194548015577099E-3</v>
      </c>
      <c r="G232" s="65">
        <f t="shared" si="15"/>
        <v>7.7678349490430023E-8</v>
      </c>
      <c r="H232" s="230">
        <f t="shared" si="16"/>
        <v>447</v>
      </c>
      <c r="I232" s="230">
        <f t="shared" si="17"/>
        <v>0</v>
      </c>
      <c r="J232" s="230">
        <f t="shared" si="18"/>
        <v>0</v>
      </c>
      <c r="K232" s="230">
        <f t="shared" si="19"/>
        <v>0</v>
      </c>
      <c r="L232" s="230">
        <f t="shared" si="20"/>
        <v>447</v>
      </c>
      <c r="M232" s="230">
        <v>8</v>
      </c>
      <c r="N232" s="230">
        <v>15</v>
      </c>
      <c r="O232" s="230">
        <v>217</v>
      </c>
      <c r="P232" s="230">
        <v>3</v>
      </c>
      <c r="Q232" s="230" t="s">
        <v>17</v>
      </c>
      <c r="R232" s="230">
        <v>224752</v>
      </c>
      <c r="S232" s="230">
        <v>3</v>
      </c>
      <c r="T232" s="231">
        <v>10</v>
      </c>
    </row>
    <row r="233" spans="1:20" hidden="1" outlineLevel="3">
      <c r="A233" s="229"/>
      <c r="B233" s="230"/>
      <c r="C233" s="207" t="s">
        <v>144</v>
      </c>
      <c r="D233" s="127"/>
      <c r="E233" s="128">
        <f>SUBTOTAL(9,E222:E232)</f>
        <v>4485</v>
      </c>
      <c r="F233" s="129"/>
      <c r="G233" s="129"/>
      <c r="H233" s="230">
        <f>SUBTOTAL(9,H222:H232)</f>
        <v>4485</v>
      </c>
      <c r="I233" s="230">
        <f>SUBTOTAL(9,I222:I232)</f>
        <v>0</v>
      </c>
      <c r="J233" s="230">
        <f>SUBTOTAL(9,J222:J232)</f>
        <v>0</v>
      </c>
      <c r="K233" s="230">
        <f>SUBTOTAL(9,K222:K232)</f>
        <v>1733</v>
      </c>
      <c r="L233" s="230">
        <f>SUBTOTAL(9,L222:L232)</f>
        <v>2752</v>
      </c>
      <c r="M233" s="230"/>
      <c r="N233" s="230"/>
      <c r="O233" s="230"/>
      <c r="P233" s="230"/>
      <c r="Q233" s="230"/>
      <c r="R233" s="230">
        <f>SUBTOTAL(9,R222:R232)</f>
        <v>2769811</v>
      </c>
      <c r="S233" s="230">
        <f>SUBTOTAL(9,S222:S232)</f>
        <v>790886</v>
      </c>
      <c r="T233" s="231"/>
    </row>
    <row r="234" spans="1:20" hidden="1" outlineLevel="4">
      <c r="A234" s="229">
        <v>46</v>
      </c>
      <c r="B234" s="230" t="s">
        <v>58</v>
      </c>
      <c r="C234" s="230" t="s">
        <v>5</v>
      </c>
      <c r="D234" s="230" t="s">
        <v>59</v>
      </c>
      <c r="E234" s="64">
        <v>174</v>
      </c>
      <c r="F234" s="65">
        <f t="shared" si="14"/>
        <v>9.2075750319284798E-3</v>
      </c>
      <c r="G234" s="65">
        <f t="shared" si="15"/>
        <v>4.7137744785014897E-3</v>
      </c>
      <c r="H234" s="230">
        <f t="shared" si="16"/>
        <v>0</v>
      </c>
      <c r="I234" s="230">
        <f t="shared" si="17"/>
        <v>174</v>
      </c>
      <c r="J234" s="230">
        <f t="shared" si="18"/>
        <v>0</v>
      </c>
      <c r="K234" s="230">
        <f t="shared" si="19"/>
        <v>0</v>
      </c>
      <c r="L234" s="230">
        <f t="shared" si="20"/>
        <v>174</v>
      </c>
      <c r="M234" s="230">
        <v>1</v>
      </c>
      <c r="N234" s="230">
        <v>15</v>
      </c>
      <c r="O234" s="230">
        <v>56</v>
      </c>
      <c r="P234" s="230">
        <v>6</v>
      </c>
      <c r="Q234" s="230" t="s">
        <v>43</v>
      </c>
      <c r="R234" s="230">
        <v>138423</v>
      </c>
      <c r="S234" s="230">
        <v>70865</v>
      </c>
      <c r="T234" s="231">
        <v>10</v>
      </c>
    </row>
    <row r="235" spans="1:20" hidden="1" outlineLevel="4">
      <c r="A235" s="229">
        <v>46</v>
      </c>
      <c r="B235" s="230" t="s">
        <v>58</v>
      </c>
      <c r="C235" s="230" t="s">
        <v>5</v>
      </c>
      <c r="D235" s="230" t="s">
        <v>132</v>
      </c>
      <c r="E235" s="64">
        <v>538</v>
      </c>
      <c r="F235" s="65">
        <f t="shared" si="14"/>
        <v>7.642976387167837E-3</v>
      </c>
      <c r="G235" s="65">
        <f t="shared" si="15"/>
        <v>3.4551838083436595E-3</v>
      </c>
      <c r="H235" s="230">
        <f t="shared" si="16"/>
        <v>0</v>
      </c>
      <c r="I235" s="230">
        <f t="shared" si="17"/>
        <v>538</v>
      </c>
      <c r="J235" s="230">
        <f t="shared" si="18"/>
        <v>0</v>
      </c>
      <c r="K235" s="230">
        <f t="shared" si="19"/>
        <v>538</v>
      </c>
      <c r="L235" s="230">
        <f t="shared" si="20"/>
        <v>0</v>
      </c>
      <c r="M235" s="230">
        <v>3</v>
      </c>
      <c r="N235" s="230">
        <v>15</v>
      </c>
      <c r="O235" s="230">
        <v>60</v>
      </c>
      <c r="P235" s="230">
        <v>6</v>
      </c>
      <c r="Q235" s="230" t="s">
        <v>43</v>
      </c>
      <c r="R235" s="230">
        <v>355270</v>
      </c>
      <c r="S235" s="230">
        <v>160608</v>
      </c>
      <c r="T235" s="231">
        <v>10</v>
      </c>
    </row>
    <row r="236" spans="1:20" hidden="1" outlineLevel="4">
      <c r="A236" s="229">
        <v>46</v>
      </c>
      <c r="B236" s="230" t="s">
        <v>58</v>
      </c>
      <c r="C236" s="230" t="s">
        <v>5</v>
      </c>
      <c r="D236" s="230" t="s">
        <v>133</v>
      </c>
      <c r="E236" s="64">
        <v>191</v>
      </c>
      <c r="F236" s="65">
        <f t="shared" si="14"/>
        <v>8.1285752375412062E-3</v>
      </c>
      <c r="G236" s="65">
        <f t="shared" si="15"/>
        <v>2.9259986426216794E-3</v>
      </c>
      <c r="H236" s="230">
        <f t="shared" si="16"/>
        <v>0</v>
      </c>
      <c r="I236" s="230">
        <f t="shared" si="17"/>
        <v>191</v>
      </c>
      <c r="J236" s="230">
        <f t="shared" si="18"/>
        <v>0</v>
      </c>
      <c r="K236" s="230">
        <f t="shared" si="19"/>
        <v>191</v>
      </c>
      <c r="L236" s="230">
        <f t="shared" si="20"/>
        <v>0</v>
      </c>
      <c r="M236" s="230">
        <v>3</v>
      </c>
      <c r="N236" s="230">
        <v>15</v>
      </c>
      <c r="O236" s="230">
        <v>61</v>
      </c>
      <c r="P236" s="230">
        <v>13</v>
      </c>
      <c r="Q236" s="230" t="s">
        <v>60</v>
      </c>
      <c r="R236" s="230">
        <v>134141</v>
      </c>
      <c r="S236" s="230">
        <v>48286</v>
      </c>
      <c r="T236" s="231">
        <v>10</v>
      </c>
    </row>
    <row r="237" spans="1:20" hidden="1" outlineLevel="4">
      <c r="A237" s="229">
        <v>46</v>
      </c>
      <c r="B237" s="230" t="s">
        <v>58</v>
      </c>
      <c r="C237" s="230" t="s">
        <v>5</v>
      </c>
      <c r="D237" s="230" t="s">
        <v>134</v>
      </c>
      <c r="E237" s="64">
        <v>147</v>
      </c>
      <c r="F237" s="65">
        <f t="shared" si="14"/>
        <v>1.2135928445452256E-2</v>
      </c>
      <c r="G237" s="65">
        <f t="shared" si="15"/>
        <v>3.5484378936759889E-3</v>
      </c>
      <c r="H237" s="230">
        <f t="shared" si="16"/>
        <v>0</v>
      </c>
      <c r="I237" s="230">
        <f t="shared" si="17"/>
        <v>147</v>
      </c>
      <c r="J237" s="230">
        <f t="shared" si="18"/>
        <v>0</v>
      </c>
      <c r="K237" s="230">
        <f t="shared" si="19"/>
        <v>147</v>
      </c>
      <c r="L237" s="230">
        <f t="shared" si="20"/>
        <v>0</v>
      </c>
      <c r="M237" s="230">
        <v>3</v>
      </c>
      <c r="N237" s="230">
        <v>15</v>
      </c>
      <c r="O237" s="230">
        <v>62</v>
      </c>
      <c r="P237" s="230">
        <v>9</v>
      </c>
      <c r="Q237" s="230" t="s">
        <v>61</v>
      </c>
      <c r="R237" s="230">
        <v>154136</v>
      </c>
      <c r="S237" s="230">
        <v>45068</v>
      </c>
      <c r="T237" s="231">
        <v>10</v>
      </c>
    </row>
    <row r="238" spans="1:20" hidden="1" outlineLevel="4">
      <c r="A238" s="229">
        <v>46</v>
      </c>
      <c r="B238" s="230" t="s">
        <v>58</v>
      </c>
      <c r="C238" s="230" t="s">
        <v>5</v>
      </c>
      <c r="D238" s="230" t="s">
        <v>122</v>
      </c>
      <c r="E238" s="64">
        <v>95</v>
      </c>
      <c r="F238" s="65">
        <f t="shared" si="14"/>
        <v>6.4106968810916177E-3</v>
      </c>
      <c r="G238" s="65">
        <f t="shared" si="15"/>
        <v>3.1148879142300192E-3</v>
      </c>
      <c r="H238" s="230">
        <f t="shared" si="16"/>
        <v>0</v>
      </c>
      <c r="I238" s="230">
        <f t="shared" si="17"/>
        <v>95</v>
      </c>
      <c r="J238" s="230">
        <f t="shared" si="18"/>
        <v>0</v>
      </c>
      <c r="K238" s="230">
        <f t="shared" si="19"/>
        <v>95</v>
      </c>
      <c r="L238" s="230">
        <f t="shared" si="20"/>
        <v>0</v>
      </c>
      <c r="M238" s="230">
        <v>3</v>
      </c>
      <c r="N238" s="230">
        <v>15</v>
      </c>
      <c r="O238" s="230">
        <v>63</v>
      </c>
      <c r="P238" s="230">
        <v>8</v>
      </c>
      <c r="Q238" s="230" t="s">
        <v>42</v>
      </c>
      <c r="R238" s="230">
        <v>52619</v>
      </c>
      <c r="S238" s="230">
        <v>25567</v>
      </c>
      <c r="T238" s="231">
        <v>10</v>
      </c>
    </row>
    <row r="239" spans="1:20" hidden="1" outlineLevel="4">
      <c r="A239" s="229">
        <v>46</v>
      </c>
      <c r="B239" s="230" t="s">
        <v>58</v>
      </c>
      <c r="C239" s="230" t="s">
        <v>5</v>
      </c>
      <c r="D239" s="230" t="s">
        <v>135</v>
      </c>
      <c r="E239" s="64">
        <v>135</v>
      </c>
      <c r="F239" s="65">
        <f t="shared" si="14"/>
        <v>1.361548353909465E-2</v>
      </c>
      <c r="G239" s="65">
        <f t="shared" si="15"/>
        <v>2.6604938271604941E-3</v>
      </c>
      <c r="H239" s="230">
        <f t="shared" si="16"/>
        <v>0</v>
      </c>
      <c r="I239" s="230">
        <f t="shared" si="17"/>
        <v>135</v>
      </c>
      <c r="J239" s="230">
        <f t="shared" si="18"/>
        <v>0</v>
      </c>
      <c r="K239" s="230">
        <f t="shared" si="19"/>
        <v>135</v>
      </c>
      <c r="L239" s="230">
        <f t="shared" si="20"/>
        <v>0</v>
      </c>
      <c r="M239" s="230">
        <v>3</v>
      </c>
      <c r="N239" s="230">
        <v>15</v>
      </c>
      <c r="O239" s="230">
        <v>64</v>
      </c>
      <c r="P239" s="230">
        <v>10</v>
      </c>
      <c r="Q239" s="230" t="s">
        <v>62</v>
      </c>
      <c r="R239" s="230">
        <v>158811</v>
      </c>
      <c r="S239" s="230">
        <v>31032</v>
      </c>
      <c r="T239" s="231">
        <v>10</v>
      </c>
    </row>
    <row r="240" spans="1:20" hidden="1" outlineLevel="4">
      <c r="A240" s="229">
        <v>46</v>
      </c>
      <c r="B240" s="230" t="s">
        <v>58</v>
      </c>
      <c r="C240" s="230" t="s">
        <v>5</v>
      </c>
      <c r="D240" s="230" t="s">
        <v>136</v>
      </c>
      <c r="E240" s="64">
        <v>13</v>
      </c>
      <c r="F240" s="65">
        <f t="shared" si="14"/>
        <v>1.3866631054131055E-2</v>
      </c>
      <c r="G240" s="65">
        <f t="shared" si="15"/>
        <v>2.7777777777777779E-3</v>
      </c>
      <c r="H240" s="230">
        <f t="shared" si="16"/>
        <v>0</v>
      </c>
      <c r="I240" s="230">
        <f t="shared" si="17"/>
        <v>13</v>
      </c>
      <c r="J240" s="230">
        <f t="shared" si="18"/>
        <v>0</v>
      </c>
      <c r="K240" s="230">
        <f t="shared" si="19"/>
        <v>13</v>
      </c>
      <c r="L240" s="230">
        <f t="shared" si="20"/>
        <v>0</v>
      </c>
      <c r="M240" s="230">
        <v>3</v>
      </c>
      <c r="N240" s="230">
        <v>15</v>
      </c>
      <c r="O240" s="230">
        <v>65</v>
      </c>
      <c r="P240" s="230">
        <v>10</v>
      </c>
      <c r="Q240" s="230" t="s">
        <v>62</v>
      </c>
      <c r="R240" s="230">
        <v>15575</v>
      </c>
      <c r="S240" s="230">
        <v>3120</v>
      </c>
      <c r="T240" s="231">
        <v>10</v>
      </c>
    </row>
    <row r="241" spans="1:20" hidden="1" outlineLevel="4">
      <c r="A241" s="229">
        <v>46</v>
      </c>
      <c r="B241" s="230" t="s">
        <v>58</v>
      </c>
      <c r="C241" s="230" t="s">
        <v>5</v>
      </c>
      <c r="D241" s="230" t="s">
        <v>137</v>
      </c>
      <c r="E241" s="64">
        <v>111</v>
      </c>
      <c r="F241" s="65">
        <f t="shared" si="14"/>
        <v>1.3684726393059727E-2</v>
      </c>
      <c r="G241" s="65">
        <f t="shared" si="15"/>
        <v>2.6482732732732734E-3</v>
      </c>
      <c r="H241" s="230">
        <f t="shared" si="16"/>
        <v>0</v>
      </c>
      <c r="I241" s="230">
        <f t="shared" si="17"/>
        <v>111</v>
      </c>
      <c r="J241" s="230">
        <f t="shared" si="18"/>
        <v>0</v>
      </c>
      <c r="K241" s="230">
        <f t="shared" si="19"/>
        <v>111</v>
      </c>
      <c r="L241" s="230">
        <f t="shared" si="20"/>
        <v>0</v>
      </c>
      <c r="M241" s="230">
        <v>3</v>
      </c>
      <c r="N241" s="230">
        <v>15</v>
      </c>
      <c r="O241" s="230">
        <v>66</v>
      </c>
      <c r="P241" s="230">
        <v>12</v>
      </c>
      <c r="Q241" s="230" t="s">
        <v>29</v>
      </c>
      <c r="R241" s="230">
        <v>131242</v>
      </c>
      <c r="S241" s="230">
        <v>25398</v>
      </c>
      <c r="T241" s="231">
        <v>10</v>
      </c>
    </row>
    <row r="242" spans="1:20" hidden="1" outlineLevel="4">
      <c r="A242" s="229">
        <v>46</v>
      </c>
      <c r="B242" s="230" t="s">
        <v>58</v>
      </c>
      <c r="C242" s="230" t="s">
        <v>5</v>
      </c>
      <c r="D242" s="230" t="s">
        <v>139</v>
      </c>
      <c r="E242" s="64">
        <v>16</v>
      </c>
      <c r="F242" s="65">
        <f t="shared" si="14"/>
        <v>3.9997829861111112E-2</v>
      </c>
      <c r="G242" s="65">
        <f t="shared" si="15"/>
        <v>6.7042824074074071E-3</v>
      </c>
      <c r="H242" s="230">
        <f t="shared" si="16"/>
        <v>0</v>
      </c>
      <c r="I242" s="230">
        <f t="shared" si="17"/>
        <v>16</v>
      </c>
      <c r="J242" s="230">
        <f t="shared" si="18"/>
        <v>0</v>
      </c>
      <c r="K242" s="230">
        <f t="shared" si="19"/>
        <v>16</v>
      </c>
      <c r="L242" s="230">
        <f t="shared" si="20"/>
        <v>0</v>
      </c>
      <c r="M242" s="230">
        <v>3</v>
      </c>
      <c r="N242" s="230">
        <v>15</v>
      </c>
      <c r="O242" s="230">
        <v>138</v>
      </c>
      <c r="P242" s="230">
        <v>12</v>
      </c>
      <c r="Q242" s="230" t="s">
        <v>29</v>
      </c>
      <c r="R242" s="230">
        <v>55293</v>
      </c>
      <c r="S242" s="230">
        <v>9268</v>
      </c>
      <c r="T242" s="231">
        <v>10</v>
      </c>
    </row>
    <row r="243" spans="1:20" hidden="1" outlineLevel="4">
      <c r="A243" s="229">
        <v>46</v>
      </c>
      <c r="B243" s="230" t="s">
        <v>58</v>
      </c>
      <c r="C243" s="230" t="s">
        <v>5</v>
      </c>
      <c r="D243" s="230" t="s">
        <v>140</v>
      </c>
      <c r="E243" s="64">
        <v>4</v>
      </c>
      <c r="F243" s="65">
        <f t="shared" si="14"/>
        <v>1.5170717592592593E-2</v>
      </c>
      <c r="G243" s="65">
        <f t="shared" si="15"/>
        <v>3.8281249999999999E-3</v>
      </c>
      <c r="H243" s="230">
        <f t="shared" si="16"/>
        <v>0</v>
      </c>
      <c r="I243" s="230">
        <f t="shared" si="17"/>
        <v>4</v>
      </c>
      <c r="J243" s="230">
        <f t="shared" si="18"/>
        <v>0</v>
      </c>
      <c r="K243" s="230">
        <f t="shared" si="19"/>
        <v>4</v>
      </c>
      <c r="L243" s="230">
        <f t="shared" si="20"/>
        <v>0</v>
      </c>
      <c r="M243" s="230">
        <v>3</v>
      </c>
      <c r="N243" s="230">
        <v>15</v>
      </c>
      <c r="O243" s="230">
        <v>139</v>
      </c>
      <c r="P243" s="230">
        <v>12</v>
      </c>
      <c r="Q243" s="230" t="s">
        <v>29</v>
      </c>
      <c r="R243" s="230">
        <v>5243</v>
      </c>
      <c r="S243" s="230">
        <v>1323</v>
      </c>
      <c r="T243" s="231">
        <v>10</v>
      </c>
    </row>
    <row r="244" spans="1:20" hidden="1" outlineLevel="3">
      <c r="A244" s="229"/>
      <c r="B244" s="230"/>
      <c r="C244" s="208" t="s">
        <v>145</v>
      </c>
      <c r="D244" s="131"/>
      <c r="E244" s="132">
        <f>SUBTOTAL(9,E234:E243)</f>
        <v>1424</v>
      </c>
      <c r="F244" s="133"/>
      <c r="G244" s="133"/>
      <c r="H244" s="230">
        <f>SUBTOTAL(9,H234:H243)</f>
        <v>0</v>
      </c>
      <c r="I244" s="230">
        <f>SUBTOTAL(9,I234:I243)</f>
        <v>1424</v>
      </c>
      <c r="J244" s="230">
        <f>SUBTOTAL(9,J234:J243)</f>
        <v>0</v>
      </c>
      <c r="K244" s="230">
        <f>SUBTOTAL(9,K234:K243)</f>
        <v>1250</v>
      </c>
      <c r="L244" s="230">
        <f>SUBTOTAL(9,L234:L243)</f>
        <v>174</v>
      </c>
      <c r="M244" s="230"/>
      <c r="N244" s="230"/>
      <c r="O244" s="230"/>
      <c r="P244" s="230"/>
      <c r="Q244" s="230"/>
      <c r="R244" s="230">
        <f>SUBTOTAL(9,R234:R243)</f>
        <v>1200753</v>
      </c>
      <c r="S244" s="230">
        <f>SUBTOTAL(9,S234:S243)</f>
        <v>420535</v>
      </c>
      <c r="T244" s="231"/>
    </row>
    <row r="245" spans="1:20" ht="15.6" outlineLevel="2" collapsed="1">
      <c r="A245" s="229"/>
      <c r="B245" s="111" t="s">
        <v>100</v>
      </c>
      <c r="C245" s="77"/>
      <c r="D245" s="77"/>
      <c r="E245" s="78">
        <f>SUBTOTAL(9,E222:E243)</f>
        <v>5909</v>
      </c>
      <c r="F245" s="79">
        <v>7.7772215014134125E-3</v>
      </c>
      <c r="G245" s="79">
        <v>2.3728340478742409E-3</v>
      </c>
      <c r="H245" s="230">
        <f>SUBTOTAL(9,H222:H243)</f>
        <v>4485</v>
      </c>
      <c r="I245" s="230">
        <f>SUBTOTAL(9,I222:I243)</f>
        <v>1424</v>
      </c>
      <c r="J245" s="230">
        <f>SUBTOTAL(9,J222:J243)</f>
        <v>0</v>
      </c>
      <c r="K245" s="230">
        <f>SUBTOTAL(9,K222:K243)</f>
        <v>2983</v>
      </c>
      <c r="L245" s="230">
        <f>SUBTOTAL(9,L222:L243)</f>
        <v>2926</v>
      </c>
      <c r="M245" s="230"/>
      <c r="N245" s="230"/>
      <c r="O245" s="230"/>
      <c r="P245" s="230"/>
      <c r="Q245" s="230"/>
      <c r="R245" s="230">
        <f>SUBTOTAL(9,R222:R243)</f>
        <v>3970564</v>
      </c>
      <c r="S245" s="230">
        <f>SUBTOTAL(9,S222:S243)</f>
        <v>1211421</v>
      </c>
      <c r="T245" s="231"/>
    </row>
    <row r="246" spans="1:20" hidden="1" outlineLevel="4">
      <c r="A246" s="229">
        <v>46</v>
      </c>
      <c r="B246" s="230" t="s">
        <v>63</v>
      </c>
      <c r="C246" s="230" t="s">
        <v>4</v>
      </c>
      <c r="D246" s="230" t="s">
        <v>16</v>
      </c>
      <c r="E246" s="64">
        <v>286</v>
      </c>
      <c r="F246" s="65">
        <f t="shared" si="14"/>
        <v>7.5392142579642583E-3</v>
      </c>
      <c r="G246" s="65">
        <f t="shared" si="15"/>
        <v>4.2068926443926445E-3</v>
      </c>
      <c r="H246" s="230">
        <f t="shared" si="16"/>
        <v>286</v>
      </c>
      <c r="I246" s="230">
        <f t="shared" si="17"/>
        <v>0</v>
      </c>
      <c r="J246" s="230">
        <f t="shared" si="18"/>
        <v>0</v>
      </c>
      <c r="K246" s="230">
        <f t="shared" si="19"/>
        <v>0</v>
      </c>
      <c r="L246" s="230">
        <f t="shared" si="20"/>
        <v>286</v>
      </c>
      <c r="M246" s="230">
        <v>1</v>
      </c>
      <c r="N246" s="230">
        <v>19</v>
      </c>
      <c r="O246" s="230">
        <v>17</v>
      </c>
      <c r="P246" s="230">
        <v>3</v>
      </c>
      <c r="Q246" s="230" t="s">
        <v>17</v>
      </c>
      <c r="R246" s="230">
        <v>186297</v>
      </c>
      <c r="S246" s="230">
        <v>103954</v>
      </c>
      <c r="T246" s="231">
        <v>10</v>
      </c>
    </row>
    <row r="247" spans="1:20" hidden="1" outlineLevel="4">
      <c r="A247" s="229">
        <v>46</v>
      </c>
      <c r="B247" s="230" t="s">
        <v>63</v>
      </c>
      <c r="C247" s="230" t="s">
        <v>4</v>
      </c>
      <c r="D247" s="230" t="s">
        <v>19</v>
      </c>
      <c r="E247" s="64">
        <v>471</v>
      </c>
      <c r="F247" s="65">
        <f t="shared" si="14"/>
        <v>5.6364757804513643E-3</v>
      </c>
      <c r="G247" s="65">
        <f t="shared" si="15"/>
        <v>4.129290516631281E-3</v>
      </c>
      <c r="H247" s="230">
        <f t="shared" si="16"/>
        <v>471</v>
      </c>
      <c r="I247" s="230">
        <f t="shared" si="17"/>
        <v>0</v>
      </c>
      <c r="J247" s="230">
        <f t="shared" si="18"/>
        <v>0</v>
      </c>
      <c r="K247" s="230">
        <f t="shared" si="19"/>
        <v>0</v>
      </c>
      <c r="L247" s="230">
        <f t="shared" si="20"/>
        <v>471</v>
      </c>
      <c r="M247" s="230">
        <v>1</v>
      </c>
      <c r="N247" s="230">
        <v>19</v>
      </c>
      <c r="O247" s="230">
        <v>18</v>
      </c>
      <c r="P247" s="230">
        <v>3</v>
      </c>
      <c r="Q247" s="230" t="s">
        <v>17</v>
      </c>
      <c r="R247" s="230">
        <v>229373</v>
      </c>
      <c r="S247" s="230">
        <v>168039</v>
      </c>
      <c r="T247" s="231">
        <v>10</v>
      </c>
    </row>
    <row r="248" spans="1:20" hidden="1" outlineLevel="4">
      <c r="A248" s="229">
        <v>46</v>
      </c>
      <c r="B248" s="230" t="s">
        <v>63</v>
      </c>
      <c r="C248" s="230" t="s">
        <v>4</v>
      </c>
      <c r="D248" s="230" t="s">
        <v>20</v>
      </c>
      <c r="E248" s="64">
        <v>1021</v>
      </c>
      <c r="F248" s="65">
        <f t="shared" si="14"/>
        <v>8.7338688468095917E-3</v>
      </c>
      <c r="G248" s="65">
        <f t="shared" si="15"/>
        <v>3.4196344361011356E-3</v>
      </c>
      <c r="H248" s="230">
        <f t="shared" si="16"/>
        <v>1021</v>
      </c>
      <c r="I248" s="230">
        <f t="shared" si="17"/>
        <v>0</v>
      </c>
      <c r="J248" s="230">
        <f t="shared" si="18"/>
        <v>0</v>
      </c>
      <c r="K248" s="230">
        <f t="shared" si="19"/>
        <v>0</v>
      </c>
      <c r="L248" s="230">
        <f t="shared" si="20"/>
        <v>1021</v>
      </c>
      <c r="M248" s="230">
        <v>1</v>
      </c>
      <c r="N248" s="230">
        <v>19</v>
      </c>
      <c r="O248" s="230">
        <v>19</v>
      </c>
      <c r="P248" s="230">
        <v>3</v>
      </c>
      <c r="Q248" s="230" t="s">
        <v>17</v>
      </c>
      <c r="R248" s="230">
        <v>770453</v>
      </c>
      <c r="S248" s="230">
        <v>301661</v>
      </c>
      <c r="T248" s="231">
        <v>10</v>
      </c>
    </row>
    <row r="249" spans="1:20" hidden="1" outlineLevel="4">
      <c r="A249" s="229">
        <v>46</v>
      </c>
      <c r="B249" s="230" t="s">
        <v>63</v>
      </c>
      <c r="C249" s="230" t="s">
        <v>4</v>
      </c>
      <c r="D249" s="230" t="s">
        <v>21</v>
      </c>
      <c r="E249" s="64">
        <v>162</v>
      </c>
      <c r="F249" s="65">
        <f t="shared" si="14"/>
        <v>5.1657521719250116E-3</v>
      </c>
      <c r="G249" s="65">
        <f t="shared" si="15"/>
        <v>4.1059385002286232E-3</v>
      </c>
      <c r="H249" s="230">
        <f t="shared" si="16"/>
        <v>162</v>
      </c>
      <c r="I249" s="230">
        <f t="shared" si="17"/>
        <v>0</v>
      </c>
      <c r="J249" s="230">
        <f t="shared" si="18"/>
        <v>0</v>
      </c>
      <c r="K249" s="230">
        <f t="shared" si="19"/>
        <v>0</v>
      </c>
      <c r="L249" s="230">
        <f t="shared" si="20"/>
        <v>162</v>
      </c>
      <c r="M249" s="230">
        <v>1</v>
      </c>
      <c r="N249" s="230">
        <v>19</v>
      </c>
      <c r="O249" s="230">
        <v>20</v>
      </c>
      <c r="P249" s="230">
        <v>3</v>
      </c>
      <c r="Q249" s="230" t="s">
        <v>17</v>
      </c>
      <c r="R249" s="230">
        <v>72304</v>
      </c>
      <c r="S249" s="230">
        <v>57470</v>
      </c>
      <c r="T249" s="231">
        <v>10</v>
      </c>
    </row>
    <row r="250" spans="1:20" hidden="1" outlineLevel="4">
      <c r="A250" s="229">
        <v>46</v>
      </c>
      <c r="B250" s="230" t="s">
        <v>63</v>
      </c>
      <c r="C250" s="230" t="s">
        <v>4</v>
      </c>
      <c r="D250" s="230" t="s">
        <v>22</v>
      </c>
      <c r="E250" s="64">
        <v>31</v>
      </c>
      <c r="F250" s="65">
        <f t="shared" si="14"/>
        <v>8.7302120669056141E-3</v>
      </c>
      <c r="G250" s="65">
        <f t="shared" si="15"/>
        <v>2.8987455197132615E-3</v>
      </c>
      <c r="H250" s="230">
        <f t="shared" si="16"/>
        <v>31</v>
      </c>
      <c r="I250" s="230">
        <f t="shared" si="17"/>
        <v>0</v>
      </c>
      <c r="J250" s="230">
        <f t="shared" si="18"/>
        <v>0</v>
      </c>
      <c r="K250" s="230">
        <f t="shared" si="19"/>
        <v>0</v>
      </c>
      <c r="L250" s="230">
        <f t="shared" si="20"/>
        <v>31</v>
      </c>
      <c r="M250" s="230">
        <v>1</v>
      </c>
      <c r="N250" s="230">
        <v>19</v>
      </c>
      <c r="O250" s="230">
        <v>21</v>
      </c>
      <c r="P250" s="230">
        <v>3</v>
      </c>
      <c r="Q250" s="230" t="s">
        <v>17</v>
      </c>
      <c r="R250" s="230">
        <v>23383</v>
      </c>
      <c r="S250" s="230">
        <v>7764</v>
      </c>
      <c r="T250" s="231">
        <v>10</v>
      </c>
    </row>
    <row r="251" spans="1:20" hidden="1" outlineLevel="4">
      <c r="A251" s="229">
        <v>46</v>
      </c>
      <c r="B251" s="230" t="s">
        <v>63</v>
      </c>
      <c r="C251" s="230" t="s">
        <v>4</v>
      </c>
      <c r="D251" s="230" t="s">
        <v>64</v>
      </c>
      <c r="E251" s="64">
        <v>39</v>
      </c>
      <c r="F251" s="65">
        <f t="shared" si="14"/>
        <v>8.6974715099715095E-3</v>
      </c>
      <c r="G251" s="65">
        <f t="shared" si="15"/>
        <v>3.0956196581196581E-3</v>
      </c>
      <c r="H251" s="230">
        <f t="shared" si="16"/>
        <v>39</v>
      </c>
      <c r="I251" s="230">
        <f t="shared" si="17"/>
        <v>0</v>
      </c>
      <c r="J251" s="230">
        <f t="shared" si="18"/>
        <v>0</v>
      </c>
      <c r="K251" s="230">
        <f t="shared" si="19"/>
        <v>0</v>
      </c>
      <c r="L251" s="230">
        <f t="shared" si="20"/>
        <v>39</v>
      </c>
      <c r="M251" s="230">
        <v>1</v>
      </c>
      <c r="N251" s="230">
        <v>19</v>
      </c>
      <c r="O251" s="230">
        <v>91</v>
      </c>
      <c r="P251" s="230">
        <v>3</v>
      </c>
      <c r="Q251" s="230" t="s">
        <v>17</v>
      </c>
      <c r="R251" s="230">
        <v>29307</v>
      </c>
      <c r="S251" s="230">
        <v>10431</v>
      </c>
      <c r="T251" s="231">
        <v>10</v>
      </c>
    </row>
    <row r="252" spans="1:20" hidden="1" outlineLevel="4">
      <c r="A252" s="229">
        <v>46</v>
      </c>
      <c r="B252" s="230" t="s">
        <v>63</v>
      </c>
      <c r="C252" s="230" t="s">
        <v>4</v>
      </c>
      <c r="D252" s="230" t="s">
        <v>169</v>
      </c>
      <c r="E252" s="64">
        <v>5</v>
      </c>
      <c r="F252" s="65">
        <f t="shared" si="14"/>
        <v>7.8333333333333328E-3</v>
      </c>
      <c r="G252" s="65">
        <f t="shared" si="15"/>
        <v>5.456018518518518E-3</v>
      </c>
      <c r="H252" s="230">
        <f t="shared" si="16"/>
        <v>5</v>
      </c>
      <c r="I252" s="230">
        <f t="shared" si="17"/>
        <v>0</v>
      </c>
      <c r="J252" s="230">
        <f t="shared" si="18"/>
        <v>0</v>
      </c>
      <c r="K252" s="230">
        <f t="shared" si="19"/>
        <v>5</v>
      </c>
      <c r="L252" s="230">
        <f t="shared" si="20"/>
        <v>0</v>
      </c>
      <c r="M252" s="230">
        <v>3</v>
      </c>
      <c r="N252" s="230">
        <v>19</v>
      </c>
      <c r="O252" s="230">
        <v>94</v>
      </c>
      <c r="P252" s="230">
        <v>3</v>
      </c>
      <c r="Q252" s="230" t="s">
        <v>17</v>
      </c>
      <c r="R252" s="230">
        <v>3384</v>
      </c>
      <c r="S252" s="230">
        <v>2357</v>
      </c>
      <c r="T252" s="231">
        <v>10</v>
      </c>
    </row>
    <row r="253" spans="1:20" hidden="1" outlineLevel="4">
      <c r="A253" s="229">
        <v>46</v>
      </c>
      <c r="B253" s="230" t="s">
        <v>63</v>
      </c>
      <c r="C253" s="230" t="s">
        <v>4</v>
      </c>
      <c r="D253" s="230" t="s">
        <v>109</v>
      </c>
      <c r="E253" s="64">
        <v>327</v>
      </c>
      <c r="F253" s="65">
        <f t="shared" si="14"/>
        <v>5.5892159361196061E-3</v>
      </c>
      <c r="G253" s="65">
        <f t="shared" si="15"/>
        <v>1.6208658964775172E-3</v>
      </c>
      <c r="H253" s="230">
        <f t="shared" si="16"/>
        <v>327</v>
      </c>
      <c r="I253" s="230">
        <f t="shared" si="17"/>
        <v>0</v>
      </c>
      <c r="J253" s="230">
        <f t="shared" si="18"/>
        <v>0</v>
      </c>
      <c r="K253" s="230">
        <f t="shared" si="19"/>
        <v>327</v>
      </c>
      <c r="L253" s="230">
        <f t="shared" si="20"/>
        <v>0</v>
      </c>
      <c r="M253" s="230">
        <v>3</v>
      </c>
      <c r="N253" s="230">
        <v>19</v>
      </c>
      <c r="O253" s="230">
        <v>162</v>
      </c>
      <c r="P253" s="230">
        <v>3</v>
      </c>
      <c r="Q253" s="230" t="s">
        <v>17</v>
      </c>
      <c r="R253" s="230">
        <v>157911</v>
      </c>
      <c r="S253" s="230">
        <v>45794</v>
      </c>
      <c r="T253" s="231">
        <v>10</v>
      </c>
    </row>
    <row r="254" spans="1:20" hidden="1" outlineLevel="4">
      <c r="A254" s="229">
        <v>46</v>
      </c>
      <c r="B254" s="230" t="s">
        <v>63</v>
      </c>
      <c r="C254" s="230" t="s">
        <v>4</v>
      </c>
      <c r="D254" s="230" t="s">
        <v>141</v>
      </c>
      <c r="E254" s="64">
        <v>21</v>
      </c>
      <c r="F254" s="65">
        <f t="shared" si="14"/>
        <v>9.2223324514991191E-3</v>
      </c>
      <c r="G254" s="65">
        <f t="shared" si="15"/>
        <v>6.3381834215167548E-5</v>
      </c>
      <c r="H254" s="230">
        <f t="shared" si="16"/>
        <v>21</v>
      </c>
      <c r="I254" s="230">
        <f t="shared" si="17"/>
        <v>0</v>
      </c>
      <c r="J254" s="230">
        <f t="shared" si="18"/>
        <v>0</v>
      </c>
      <c r="K254" s="230">
        <f t="shared" si="19"/>
        <v>21</v>
      </c>
      <c r="L254" s="230">
        <f t="shared" si="20"/>
        <v>0</v>
      </c>
      <c r="M254" s="230">
        <v>3</v>
      </c>
      <c r="N254" s="230">
        <v>19</v>
      </c>
      <c r="O254" s="230">
        <v>164</v>
      </c>
      <c r="P254" s="230">
        <v>3</v>
      </c>
      <c r="Q254" s="230" t="s">
        <v>17</v>
      </c>
      <c r="R254" s="230">
        <v>16733</v>
      </c>
      <c r="S254" s="230">
        <v>115</v>
      </c>
      <c r="T254" s="231">
        <v>10</v>
      </c>
    </row>
    <row r="255" spans="1:20" hidden="1" outlineLevel="4">
      <c r="A255" s="229">
        <v>46</v>
      </c>
      <c r="B255" s="230" t="s">
        <v>63</v>
      </c>
      <c r="C255" s="230" t="s">
        <v>4</v>
      </c>
      <c r="D255" s="230" t="s">
        <v>142</v>
      </c>
      <c r="E255" s="64">
        <v>229</v>
      </c>
      <c r="F255" s="65">
        <f t="shared" ref="F255:F267" si="21">R255/E255/86400</f>
        <v>9.3981481481481485E-3</v>
      </c>
      <c r="G255" s="65">
        <f t="shared" ref="G255:G267" si="22">S255/E255/86400</f>
        <v>5.9285540999514795E-4</v>
      </c>
      <c r="H255" s="230">
        <f t="shared" ref="H255:H267" si="23">IF(C255="ATENCIÓN CIUDADANÍA",E255,0)</f>
        <v>229</v>
      </c>
      <c r="I255" s="230">
        <f t="shared" ref="I255:I267" si="24">IF(C255="OTROS TEMAS GENERALITAT",E255,0)</f>
        <v>0</v>
      </c>
      <c r="J255" s="230">
        <f t="shared" ref="J255:J267" si="25">IF(C255="TEMAS MUNICIPALES",E255,0)</f>
        <v>0</v>
      </c>
      <c r="K255" s="230">
        <f t="shared" ref="K255:K267" si="26">IF(M255=3,E255,0)</f>
        <v>229</v>
      </c>
      <c r="L255" s="230">
        <f t="shared" ref="L255:L267" si="27">IF(M255&lt;&gt;3,E255,0)</f>
        <v>0</v>
      </c>
      <c r="M255" s="230">
        <v>3</v>
      </c>
      <c r="N255" s="230">
        <v>19</v>
      </c>
      <c r="O255" s="230">
        <v>165</v>
      </c>
      <c r="P255" s="230">
        <v>3</v>
      </c>
      <c r="Q255" s="230" t="s">
        <v>17</v>
      </c>
      <c r="R255" s="230">
        <v>185948</v>
      </c>
      <c r="S255" s="230">
        <v>11730</v>
      </c>
      <c r="T255" s="231">
        <v>10</v>
      </c>
    </row>
    <row r="256" spans="1:20" hidden="1" outlineLevel="4">
      <c r="A256" s="229">
        <v>46</v>
      </c>
      <c r="B256" s="230" t="s">
        <v>63</v>
      </c>
      <c r="C256" s="230" t="s">
        <v>4</v>
      </c>
      <c r="D256" s="230" t="s">
        <v>110</v>
      </c>
      <c r="E256" s="64">
        <v>17</v>
      </c>
      <c r="F256" s="65">
        <f t="shared" si="21"/>
        <v>7.5633169934640528E-3</v>
      </c>
      <c r="G256" s="65">
        <f t="shared" si="22"/>
        <v>8.3401416122004361E-4</v>
      </c>
      <c r="H256" s="230">
        <f t="shared" si="23"/>
        <v>17</v>
      </c>
      <c r="I256" s="230">
        <f t="shared" si="24"/>
        <v>0</v>
      </c>
      <c r="J256" s="230">
        <f t="shared" si="25"/>
        <v>0</v>
      </c>
      <c r="K256" s="230">
        <f t="shared" si="26"/>
        <v>17</v>
      </c>
      <c r="L256" s="230">
        <f t="shared" si="27"/>
        <v>0</v>
      </c>
      <c r="M256" s="230">
        <v>3</v>
      </c>
      <c r="N256" s="230">
        <v>19</v>
      </c>
      <c r="O256" s="230">
        <v>207</v>
      </c>
      <c r="P256" s="230">
        <v>3</v>
      </c>
      <c r="Q256" s="230" t="s">
        <v>17</v>
      </c>
      <c r="R256" s="230">
        <v>11109</v>
      </c>
      <c r="S256" s="230">
        <v>1225</v>
      </c>
      <c r="T256" s="231">
        <v>10</v>
      </c>
    </row>
    <row r="257" spans="1:20" hidden="1" outlineLevel="4">
      <c r="A257" s="229">
        <v>46</v>
      </c>
      <c r="B257" s="230" t="s">
        <v>63</v>
      </c>
      <c r="C257" s="230" t="s">
        <v>4</v>
      </c>
      <c r="D257" s="230" t="s">
        <v>107</v>
      </c>
      <c r="E257" s="64">
        <v>40</v>
      </c>
      <c r="F257" s="65">
        <f t="shared" si="21"/>
        <v>6.9681712962962961E-3</v>
      </c>
      <c r="G257" s="65">
        <f t="shared" si="22"/>
        <v>0</v>
      </c>
      <c r="H257" s="230">
        <f t="shared" si="23"/>
        <v>40</v>
      </c>
      <c r="I257" s="230">
        <f t="shared" si="24"/>
        <v>0</v>
      </c>
      <c r="J257" s="230">
        <f t="shared" si="25"/>
        <v>0</v>
      </c>
      <c r="K257" s="230">
        <f t="shared" si="26"/>
        <v>0</v>
      </c>
      <c r="L257" s="230">
        <f t="shared" si="27"/>
        <v>40</v>
      </c>
      <c r="M257" s="230">
        <v>8</v>
      </c>
      <c r="N257" s="230">
        <v>19</v>
      </c>
      <c r="O257" s="230">
        <v>217</v>
      </c>
      <c r="P257" s="230">
        <v>3</v>
      </c>
      <c r="Q257" s="230" t="s">
        <v>17</v>
      </c>
      <c r="R257" s="230">
        <v>24082</v>
      </c>
      <c r="S257" s="230">
        <v>0</v>
      </c>
      <c r="T257" s="231">
        <v>10</v>
      </c>
    </row>
    <row r="258" spans="1:20" hidden="1" outlineLevel="3">
      <c r="A258" s="229"/>
      <c r="B258" s="230"/>
      <c r="C258" s="207" t="s">
        <v>144</v>
      </c>
      <c r="D258" s="127"/>
      <c r="E258" s="128">
        <f>SUBTOTAL(9,E246:E257)</f>
        <v>2649</v>
      </c>
      <c r="F258" s="129"/>
      <c r="G258" s="129"/>
      <c r="H258" s="230">
        <f>SUBTOTAL(9,H246:H257)</f>
        <v>2649</v>
      </c>
      <c r="I258" s="230">
        <f>SUBTOTAL(9,I246:I257)</f>
        <v>0</v>
      </c>
      <c r="J258" s="230">
        <f>SUBTOTAL(9,J246:J257)</f>
        <v>0</v>
      </c>
      <c r="K258" s="230">
        <f>SUBTOTAL(9,K246:K257)</f>
        <v>599</v>
      </c>
      <c r="L258" s="230">
        <f>SUBTOTAL(9,L246:L257)</f>
        <v>2050</v>
      </c>
      <c r="M258" s="230"/>
      <c r="N258" s="230"/>
      <c r="O258" s="230"/>
      <c r="P258" s="230"/>
      <c r="Q258" s="230"/>
      <c r="R258" s="230">
        <f>SUBTOTAL(9,R246:R257)</f>
        <v>1710284</v>
      </c>
      <c r="S258" s="230">
        <f>SUBTOTAL(9,S246:S257)</f>
        <v>710540</v>
      </c>
      <c r="T258" s="231"/>
    </row>
    <row r="259" spans="1:20" hidden="1" outlineLevel="4">
      <c r="A259" s="229">
        <v>46</v>
      </c>
      <c r="B259" s="230" t="s">
        <v>63</v>
      </c>
      <c r="C259" s="230" t="s">
        <v>5</v>
      </c>
      <c r="D259" s="230" t="s">
        <v>143</v>
      </c>
      <c r="E259" s="64">
        <v>83</v>
      </c>
      <c r="F259" s="65">
        <f t="shared" si="21"/>
        <v>1.5662232262382867E-2</v>
      </c>
      <c r="G259" s="65">
        <f t="shared" si="22"/>
        <v>1.538375725122713E-3</v>
      </c>
      <c r="H259" s="230">
        <f t="shared" si="23"/>
        <v>0</v>
      </c>
      <c r="I259" s="230">
        <f t="shared" si="24"/>
        <v>83</v>
      </c>
      <c r="J259" s="230">
        <f t="shared" si="25"/>
        <v>0</v>
      </c>
      <c r="K259" s="230">
        <f t="shared" si="26"/>
        <v>83</v>
      </c>
      <c r="L259" s="230">
        <f t="shared" si="27"/>
        <v>0</v>
      </c>
      <c r="M259" s="230">
        <v>3</v>
      </c>
      <c r="N259" s="230">
        <v>19</v>
      </c>
      <c r="O259" s="230">
        <v>166</v>
      </c>
      <c r="P259" s="230">
        <v>7</v>
      </c>
      <c r="Q259" s="230" t="s">
        <v>65</v>
      </c>
      <c r="R259" s="230">
        <v>112317</v>
      </c>
      <c r="S259" s="230">
        <v>11032</v>
      </c>
      <c r="T259" s="231">
        <v>10</v>
      </c>
    </row>
    <row r="260" spans="1:20" hidden="1" outlineLevel="3">
      <c r="A260" s="229"/>
      <c r="B260" s="230"/>
      <c r="C260" s="208" t="s">
        <v>145</v>
      </c>
      <c r="D260" s="131"/>
      <c r="E260" s="132">
        <f>SUBTOTAL(9,E259:E259)</f>
        <v>83</v>
      </c>
      <c r="F260" s="133"/>
      <c r="G260" s="133"/>
      <c r="H260" s="230">
        <f>SUBTOTAL(9,H259:H259)</f>
        <v>0</v>
      </c>
      <c r="I260" s="230">
        <f>SUBTOTAL(9,I259:I259)</f>
        <v>83</v>
      </c>
      <c r="J260" s="230">
        <f>SUBTOTAL(9,J259:J259)</f>
        <v>0</v>
      </c>
      <c r="K260" s="230">
        <f>SUBTOTAL(9,K259:K259)</f>
        <v>83</v>
      </c>
      <c r="L260" s="230">
        <f>SUBTOTAL(9,L259:L259)</f>
        <v>0</v>
      </c>
      <c r="M260" s="230"/>
      <c r="N260" s="230"/>
      <c r="O260" s="230"/>
      <c r="P260" s="230"/>
      <c r="Q260" s="230"/>
      <c r="R260" s="230">
        <f>SUBTOTAL(9,R259:R259)</f>
        <v>112317</v>
      </c>
      <c r="S260" s="230">
        <f>SUBTOTAL(9,S259:S259)</f>
        <v>11032</v>
      </c>
      <c r="T260" s="231"/>
    </row>
    <row r="261" spans="1:20" ht="15.6" outlineLevel="2" collapsed="1">
      <c r="A261" s="229"/>
      <c r="B261" s="111" t="s">
        <v>101</v>
      </c>
      <c r="C261" s="77"/>
      <c r="D261" s="77"/>
      <c r="E261" s="78">
        <f>SUBTOTAL(9,E246:E259)</f>
        <v>2732</v>
      </c>
      <c r="F261" s="79">
        <v>7.7214198321674523E-3</v>
      </c>
      <c r="G261" s="79">
        <v>3.056928176346185E-3</v>
      </c>
      <c r="H261" s="230">
        <f>SUBTOTAL(9,H246:H259)</f>
        <v>2649</v>
      </c>
      <c r="I261" s="230">
        <f>SUBTOTAL(9,I246:I259)</f>
        <v>83</v>
      </c>
      <c r="J261" s="230">
        <f>SUBTOTAL(9,J246:J259)</f>
        <v>0</v>
      </c>
      <c r="K261" s="230">
        <f>SUBTOTAL(9,K246:K259)</f>
        <v>682</v>
      </c>
      <c r="L261" s="230">
        <f>SUBTOTAL(9,L246:L259)</f>
        <v>2050</v>
      </c>
      <c r="M261" s="230"/>
      <c r="N261" s="230"/>
      <c r="O261" s="230"/>
      <c r="P261" s="230"/>
      <c r="Q261" s="230"/>
      <c r="R261" s="230">
        <f>SUBTOTAL(9,R246:R259)</f>
        <v>1822601</v>
      </c>
      <c r="S261" s="230">
        <f>SUBTOTAL(9,S246:S259)</f>
        <v>721572</v>
      </c>
      <c r="T261" s="231"/>
    </row>
    <row r="262" spans="1:20" hidden="1" outlineLevel="4">
      <c r="A262" s="229">
        <v>46</v>
      </c>
      <c r="B262" s="230" t="s">
        <v>66</v>
      </c>
      <c r="C262" s="230" t="s">
        <v>4</v>
      </c>
      <c r="D262" s="230" t="s">
        <v>16</v>
      </c>
      <c r="E262" s="64">
        <v>366</v>
      </c>
      <c r="F262" s="65">
        <f t="shared" si="21"/>
        <v>7.5752314814814814E-3</v>
      </c>
      <c r="G262" s="65">
        <f t="shared" si="22"/>
        <v>1.0336533596437969E-2</v>
      </c>
      <c r="H262" s="230">
        <f t="shared" si="23"/>
        <v>366</v>
      </c>
      <c r="I262" s="230">
        <f t="shared" si="24"/>
        <v>0</v>
      </c>
      <c r="J262" s="230">
        <f t="shared" si="25"/>
        <v>0</v>
      </c>
      <c r="K262" s="230">
        <f t="shared" si="26"/>
        <v>0</v>
      </c>
      <c r="L262" s="230">
        <f t="shared" si="27"/>
        <v>366</v>
      </c>
      <c r="M262" s="230">
        <v>1</v>
      </c>
      <c r="N262" s="230">
        <v>32</v>
      </c>
      <c r="O262" s="230">
        <v>17</v>
      </c>
      <c r="P262" s="230">
        <v>3</v>
      </c>
      <c r="Q262" s="230" t="s">
        <v>17</v>
      </c>
      <c r="R262" s="230">
        <v>239547</v>
      </c>
      <c r="S262" s="230">
        <v>326866</v>
      </c>
      <c r="T262" s="231">
        <v>10</v>
      </c>
    </row>
    <row r="263" spans="1:20" hidden="1" outlineLevel="4">
      <c r="A263" s="229">
        <v>46</v>
      </c>
      <c r="B263" s="230" t="s">
        <v>66</v>
      </c>
      <c r="C263" s="230" t="s">
        <v>4</v>
      </c>
      <c r="D263" s="230" t="s">
        <v>19</v>
      </c>
      <c r="E263" s="64">
        <v>122</v>
      </c>
      <c r="F263" s="65">
        <f t="shared" si="21"/>
        <v>6.8066939890710377E-3</v>
      </c>
      <c r="G263" s="65">
        <f t="shared" si="22"/>
        <v>1.2313960989678203E-2</v>
      </c>
      <c r="H263" s="230">
        <f t="shared" si="23"/>
        <v>122</v>
      </c>
      <c r="I263" s="230">
        <f t="shared" si="24"/>
        <v>0</v>
      </c>
      <c r="J263" s="230">
        <f t="shared" si="25"/>
        <v>0</v>
      </c>
      <c r="K263" s="230">
        <f t="shared" si="26"/>
        <v>0</v>
      </c>
      <c r="L263" s="230">
        <f t="shared" si="27"/>
        <v>122</v>
      </c>
      <c r="M263" s="230">
        <v>1</v>
      </c>
      <c r="N263" s="230">
        <v>32</v>
      </c>
      <c r="O263" s="230">
        <v>18</v>
      </c>
      <c r="P263" s="230">
        <v>3</v>
      </c>
      <c r="Q263" s="230" t="s">
        <v>17</v>
      </c>
      <c r="R263" s="230">
        <v>71748</v>
      </c>
      <c r="S263" s="230">
        <v>129799</v>
      </c>
      <c r="T263" s="231">
        <v>10</v>
      </c>
    </row>
    <row r="264" spans="1:20" hidden="1" outlineLevel="4">
      <c r="A264" s="229">
        <v>46</v>
      </c>
      <c r="B264" s="230" t="s">
        <v>66</v>
      </c>
      <c r="C264" s="230" t="s">
        <v>4</v>
      </c>
      <c r="D264" s="230" t="s">
        <v>21</v>
      </c>
      <c r="E264" s="64">
        <v>53</v>
      </c>
      <c r="F264" s="65">
        <f t="shared" si="21"/>
        <v>5.886399371069182E-3</v>
      </c>
      <c r="G264" s="65">
        <f t="shared" si="22"/>
        <v>7.5131027253668766E-3</v>
      </c>
      <c r="H264" s="230">
        <f t="shared" si="23"/>
        <v>53</v>
      </c>
      <c r="I264" s="230">
        <f t="shared" si="24"/>
        <v>0</v>
      </c>
      <c r="J264" s="230">
        <f t="shared" si="25"/>
        <v>0</v>
      </c>
      <c r="K264" s="230">
        <f t="shared" si="26"/>
        <v>0</v>
      </c>
      <c r="L264" s="230">
        <f t="shared" si="27"/>
        <v>53</v>
      </c>
      <c r="M264" s="230">
        <v>1</v>
      </c>
      <c r="N264" s="230">
        <v>32</v>
      </c>
      <c r="O264" s="230">
        <v>20</v>
      </c>
      <c r="P264" s="230">
        <v>3</v>
      </c>
      <c r="Q264" s="230" t="s">
        <v>17</v>
      </c>
      <c r="R264" s="230">
        <v>26955</v>
      </c>
      <c r="S264" s="230">
        <v>34404</v>
      </c>
      <c r="T264" s="231">
        <v>10</v>
      </c>
    </row>
    <row r="265" spans="1:20" hidden="1" outlineLevel="4">
      <c r="A265" s="229">
        <v>46</v>
      </c>
      <c r="B265" s="230" t="s">
        <v>66</v>
      </c>
      <c r="C265" s="230" t="s">
        <v>4</v>
      </c>
      <c r="D265" s="230" t="s">
        <v>109</v>
      </c>
      <c r="E265" s="64">
        <v>384</v>
      </c>
      <c r="F265" s="65">
        <f t="shared" si="21"/>
        <v>8.3446059992283959E-3</v>
      </c>
      <c r="G265" s="65">
        <f t="shared" si="22"/>
        <v>3.3454499421296294E-3</v>
      </c>
      <c r="H265" s="230">
        <f t="shared" si="23"/>
        <v>384</v>
      </c>
      <c r="I265" s="230">
        <f t="shared" si="24"/>
        <v>0</v>
      </c>
      <c r="J265" s="230">
        <f t="shared" si="25"/>
        <v>0</v>
      </c>
      <c r="K265" s="230">
        <f t="shared" si="26"/>
        <v>384</v>
      </c>
      <c r="L265" s="230">
        <f t="shared" si="27"/>
        <v>0</v>
      </c>
      <c r="M265" s="230">
        <v>3</v>
      </c>
      <c r="N265" s="230">
        <v>32</v>
      </c>
      <c r="O265" s="230">
        <v>162</v>
      </c>
      <c r="P265" s="230">
        <v>3</v>
      </c>
      <c r="Q265" s="230" t="s">
        <v>17</v>
      </c>
      <c r="R265" s="230">
        <v>276854</v>
      </c>
      <c r="S265" s="230">
        <v>110994</v>
      </c>
      <c r="T265" s="231">
        <v>10</v>
      </c>
    </row>
    <row r="266" spans="1:20" hidden="1" outlineLevel="4">
      <c r="A266" s="229">
        <v>46</v>
      </c>
      <c r="B266" s="230" t="s">
        <v>66</v>
      </c>
      <c r="C266" s="230" t="s">
        <v>4</v>
      </c>
      <c r="D266" s="230" t="s">
        <v>107</v>
      </c>
      <c r="E266" s="64">
        <v>12</v>
      </c>
      <c r="F266" s="65">
        <f t="shared" si="21"/>
        <v>8.1539351851851859E-3</v>
      </c>
      <c r="G266" s="65">
        <f t="shared" si="22"/>
        <v>0</v>
      </c>
      <c r="H266" s="230">
        <f t="shared" si="23"/>
        <v>12</v>
      </c>
      <c r="I266" s="230">
        <f t="shared" si="24"/>
        <v>0</v>
      </c>
      <c r="J266" s="230">
        <f t="shared" si="25"/>
        <v>0</v>
      </c>
      <c r="K266" s="230">
        <f t="shared" si="26"/>
        <v>0</v>
      </c>
      <c r="L266" s="230">
        <f t="shared" si="27"/>
        <v>12</v>
      </c>
      <c r="M266" s="230">
        <v>8</v>
      </c>
      <c r="N266" s="230">
        <v>32</v>
      </c>
      <c r="O266" s="230">
        <v>217</v>
      </c>
      <c r="P266" s="230">
        <v>3</v>
      </c>
      <c r="Q266" s="230" t="s">
        <v>17</v>
      </c>
      <c r="R266" s="230">
        <v>8454</v>
      </c>
      <c r="S266" s="230">
        <v>0</v>
      </c>
      <c r="T266" s="231">
        <v>10</v>
      </c>
    </row>
    <row r="267" spans="1:20" hidden="1" outlineLevel="4">
      <c r="A267" s="232">
        <v>46</v>
      </c>
      <c r="B267" s="233" t="s">
        <v>66</v>
      </c>
      <c r="C267" s="233" t="s">
        <v>4</v>
      </c>
      <c r="D267" s="233" t="s">
        <v>111</v>
      </c>
      <c r="E267" s="94">
        <v>3</v>
      </c>
      <c r="F267" s="65">
        <f t="shared" si="21"/>
        <v>6.9328703703703705E-3</v>
      </c>
      <c r="G267" s="65">
        <f t="shared" si="22"/>
        <v>3.3603395061728393E-3</v>
      </c>
      <c r="H267" s="230">
        <f t="shared" si="23"/>
        <v>3</v>
      </c>
      <c r="I267" s="230">
        <f t="shared" si="24"/>
        <v>0</v>
      </c>
      <c r="J267" s="230">
        <f t="shared" si="25"/>
        <v>0</v>
      </c>
      <c r="K267" s="230">
        <f t="shared" si="26"/>
        <v>3</v>
      </c>
      <c r="L267" s="230">
        <f t="shared" si="27"/>
        <v>0</v>
      </c>
      <c r="M267" s="233">
        <v>3</v>
      </c>
      <c r="N267" s="233">
        <v>32</v>
      </c>
      <c r="O267" s="233">
        <v>224</v>
      </c>
      <c r="P267" s="233">
        <v>3</v>
      </c>
      <c r="Q267" s="233" t="s">
        <v>17</v>
      </c>
      <c r="R267" s="233">
        <v>1797</v>
      </c>
      <c r="S267" s="233">
        <v>871</v>
      </c>
      <c r="T267" s="234">
        <v>10</v>
      </c>
    </row>
    <row r="268" spans="1:20" hidden="1" outlineLevel="3">
      <c r="A268" s="235"/>
      <c r="B268" s="235"/>
      <c r="C268" s="207" t="s">
        <v>144</v>
      </c>
      <c r="D268" s="127"/>
      <c r="E268" s="128">
        <f>SUBTOTAL(9,E262:E267)</f>
        <v>940</v>
      </c>
      <c r="F268" s="129"/>
      <c r="G268" s="129"/>
      <c r="H268" s="235">
        <f>SUBTOTAL(9,H262:H267)</f>
        <v>940</v>
      </c>
      <c r="I268" s="235">
        <f>SUBTOTAL(9,I262:I267)</f>
        <v>0</v>
      </c>
      <c r="J268" s="235">
        <f>SUBTOTAL(9,J262:J267)</f>
        <v>0</v>
      </c>
      <c r="K268" s="235">
        <f>SUBTOTAL(9,K262:K267)</f>
        <v>387</v>
      </c>
      <c r="L268" s="235">
        <f>SUBTOTAL(9,L262:L267)</f>
        <v>553</v>
      </c>
      <c r="M268" s="235"/>
      <c r="N268" s="235"/>
      <c r="O268" s="235"/>
      <c r="P268" s="235"/>
      <c r="Q268" s="235"/>
      <c r="R268" s="235">
        <f>SUBTOTAL(9,R262:R267)</f>
        <v>625355</v>
      </c>
      <c r="S268" s="235">
        <f>SUBTOTAL(9,S262:S267)</f>
        <v>602934</v>
      </c>
      <c r="T268" s="235"/>
    </row>
    <row r="269" spans="1:20" ht="15.6" outlineLevel="2" collapsed="1">
      <c r="A269" s="235"/>
      <c r="B269" s="111" t="s">
        <v>102</v>
      </c>
      <c r="C269" s="77"/>
      <c r="D269" s="77"/>
      <c r="E269" s="78">
        <f>SUBTOTAL(9,E262:E267)</f>
        <v>940</v>
      </c>
      <c r="F269" s="79">
        <v>7.6998990346729707E-3</v>
      </c>
      <c r="G269" s="79">
        <v>7.4238327423167853E-3</v>
      </c>
      <c r="H269" s="235">
        <f>SUBTOTAL(9,H262:H267)</f>
        <v>940</v>
      </c>
      <c r="I269" s="235">
        <f>SUBTOTAL(9,I262:I267)</f>
        <v>0</v>
      </c>
      <c r="J269" s="235">
        <f>SUBTOTAL(9,J262:J267)</f>
        <v>0</v>
      </c>
      <c r="K269" s="235">
        <f>SUBTOTAL(9,K262:K267)</f>
        <v>387</v>
      </c>
      <c r="L269" s="235">
        <f>SUBTOTAL(9,L262:L267)</f>
        <v>553</v>
      </c>
      <c r="M269" s="235"/>
      <c r="N269" s="235"/>
      <c r="O269" s="235"/>
      <c r="P269" s="235"/>
      <c r="Q269" s="235"/>
      <c r="R269" s="235">
        <f>SUBTOTAL(9,R262:R267)</f>
        <v>625355</v>
      </c>
      <c r="S269" s="235">
        <f>SUBTOTAL(9,S262:S267)</f>
        <v>602934</v>
      </c>
      <c r="T269" s="235"/>
    </row>
    <row r="270" spans="1:20" ht="18" outlineLevel="1" thickBot="1">
      <c r="A270" s="23" t="s">
        <v>106</v>
      </c>
      <c r="B270" s="88"/>
      <c r="C270" s="88"/>
      <c r="D270" s="88"/>
      <c r="E270" s="89">
        <f>SUBTOTAL(9,E150:E267)</f>
        <v>16551</v>
      </c>
      <c r="F270" s="90"/>
      <c r="G270" s="90"/>
      <c r="H270" s="235">
        <f>SUBTOTAL(9,H150:H267)</f>
        <v>13381</v>
      </c>
      <c r="I270" s="235">
        <f>SUBTOTAL(9,I150:I267)</f>
        <v>1507</v>
      </c>
      <c r="J270" s="235">
        <f>SUBTOTAL(9,J150:J267)</f>
        <v>1663</v>
      </c>
      <c r="K270" s="235">
        <f>SUBTOTAL(9,K150:K267)</f>
        <v>5909</v>
      </c>
      <c r="L270" s="235">
        <f>SUBTOTAL(9,L150:L267)</f>
        <v>10642</v>
      </c>
      <c r="M270" s="235"/>
      <c r="N270" s="235"/>
      <c r="O270" s="235"/>
      <c r="P270" s="235"/>
      <c r="Q270" s="235"/>
      <c r="R270" s="235">
        <f>SUBTOTAL(9,R150:R267)</f>
        <v>10859758</v>
      </c>
      <c r="S270" s="235">
        <f>SUBTOTAL(9,S150:S267)</f>
        <v>6234618</v>
      </c>
      <c r="T270" s="235"/>
    </row>
    <row r="271" spans="1:20" ht="20.399999999999999" thickBot="1">
      <c r="A271" s="27" t="s">
        <v>103</v>
      </c>
      <c r="B271" s="236"/>
      <c r="C271" s="236"/>
      <c r="D271" s="236"/>
      <c r="E271" s="98">
        <f>SUBTOTAL(9,E5:E267)</f>
        <v>35513</v>
      </c>
      <c r="F271" s="99">
        <v>8.2754629629629619E-3</v>
      </c>
      <c r="G271" s="119">
        <v>5.8622298980759262E-3</v>
      </c>
      <c r="H271" s="235">
        <f>SUBTOTAL(9,H5:H267)</f>
        <v>25920</v>
      </c>
      <c r="I271" s="235">
        <f>SUBTOTAL(9,I5:I267)</f>
        <v>3119</v>
      </c>
      <c r="J271" s="235">
        <f>SUBTOTAL(9,J5:J267)</f>
        <v>6474</v>
      </c>
      <c r="K271" s="235">
        <f>SUBTOTAL(9,K5:K267)</f>
        <v>12231</v>
      </c>
      <c r="L271" s="235">
        <f>SUBTOTAL(9,L5:L267)</f>
        <v>23282</v>
      </c>
      <c r="M271" s="235"/>
      <c r="N271" s="235"/>
      <c r="O271" s="235"/>
      <c r="P271" s="235"/>
      <c r="Q271" s="235"/>
      <c r="R271" s="235">
        <f>SUBTOTAL(9,R5:R267)</f>
        <v>25392705</v>
      </c>
      <c r="S271" s="235">
        <f>SUBTOTAL(9,S5:S267)</f>
        <v>17987216</v>
      </c>
      <c r="T271" s="235"/>
    </row>
    <row r="273" spans="4:6" ht="15" thickBot="1"/>
    <row r="274" spans="4:6" ht="18" thickBot="1">
      <c r="D274" s="37" t="s">
        <v>147</v>
      </c>
      <c r="E274" s="38" t="s">
        <v>148</v>
      </c>
      <c r="F274" s="38" t="s">
        <v>149</v>
      </c>
    </row>
    <row r="275" spans="4:6" ht="16.2" thickBot="1">
      <c r="D275" s="39" t="s">
        <v>4</v>
      </c>
      <c r="E275" s="40">
        <f>H271</f>
        <v>25920</v>
      </c>
      <c r="F275" s="41">
        <f>E275/E278</f>
        <v>0.72987356742601306</v>
      </c>
    </row>
    <row r="276" spans="4:6" ht="16.2" thickBot="1">
      <c r="D276" s="39" t="s">
        <v>5</v>
      </c>
      <c r="E276" s="40">
        <f>I271</f>
        <v>3119</v>
      </c>
      <c r="F276" s="41">
        <f>E276/E278</f>
        <v>8.7826992932165684E-2</v>
      </c>
    </row>
    <row r="277" spans="4:6" ht="16.2" thickBot="1">
      <c r="D277" s="39" t="s">
        <v>6</v>
      </c>
      <c r="E277" s="40">
        <f>J271</f>
        <v>6474</v>
      </c>
      <c r="F277" s="41">
        <f>E277/E278</f>
        <v>0.1822994396418213</v>
      </c>
    </row>
    <row r="278" spans="4:6" ht="16.2" thickBot="1">
      <c r="D278" s="39" t="s">
        <v>150</v>
      </c>
      <c r="E278" s="40">
        <f>SUM(E275:E277)</f>
        <v>35513</v>
      </c>
      <c r="F278" s="41">
        <f>SUM(F275:F277)</f>
        <v>1</v>
      </c>
    </row>
    <row r="279" spans="4:6" ht="15" thickBot="1"/>
    <row r="280" spans="4:6" ht="18" thickBot="1">
      <c r="D280" s="37" t="s">
        <v>151</v>
      </c>
      <c r="E280" s="38" t="s">
        <v>148</v>
      </c>
      <c r="F280" s="38" t="s">
        <v>149</v>
      </c>
    </row>
    <row r="281" spans="4:6" ht="16.2" thickBot="1">
      <c r="D281" s="39" t="s">
        <v>152</v>
      </c>
      <c r="E281" s="40">
        <f>K271</f>
        <v>12231</v>
      </c>
      <c r="F281" s="41">
        <f>E281/E283</f>
        <v>0.3444090896291499</v>
      </c>
    </row>
    <row r="282" spans="4:6" ht="16.2" thickBot="1">
      <c r="D282" s="39" t="s">
        <v>153</v>
      </c>
      <c r="E282" s="40">
        <f>L271</f>
        <v>23282</v>
      </c>
      <c r="F282" s="41">
        <f>E282/E283</f>
        <v>0.65559091037085016</v>
      </c>
    </row>
    <row r="283" spans="4:6" ht="16.2" thickBot="1">
      <c r="D283" s="39" t="s">
        <v>150</v>
      </c>
      <c r="E283" s="40">
        <f>SUM(E281:E282)</f>
        <v>35513</v>
      </c>
      <c r="F283" s="41">
        <f>SUM(F281:F282)</f>
        <v>1</v>
      </c>
    </row>
  </sheetData>
  <pageMargins left="0.25" right="0.25" top="0.75" bottom="0.75" header="0.3" footer="0.3"/>
  <pageSetup paperSize="9" scale="76" fitToHeight="0" orientation="landscape" r:id="rId1"/>
  <headerFooter>
    <oddHeader>&amp;CPágina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DB8AD-5872-4A3F-8182-5C63D1CA546D}">
  <sheetPr>
    <pageSetUpPr fitToPage="1"/>
  </sheetPr>
  <dimension ref="A1:T253"/>
  <sheetViews>
    <sheetView topLeftCell="A211" zoomScaleNormal="100" workbookViewId="0">
      <selection activeCell="E251" sqref="E251"/>
    </sheetView>
  </sheetViews>
  <sheetFormatPr baseColWidth="10" defaultRowHeight="14.4" outlineLevelRow="4"/>
  <cols>
    <col min="1" max="1" width="7.33203125" bestFit="1" customWidth="1"/>
    <col min="2" max="2" width="33.44140625" bestFit="1" customWidth="1"/>
    <col min="3" max="3" width="26" bestFit="1" customWidth="1"/>
    <col min="4" max="4" width="52.33203125" bestFit="1" customWidth="1"/>
    <col min="5" max="5" width="20.88671875" style="57" bestFit="1" customWidth="1"/>
    <col min="6" max="6" width="25" style="58" bestFit="1" customWidth="1"/>
    <col min="7" max="7" width="22.6640625" style="58" bestFit="1" customWidth="1"/>
    <col min="8" max="8" width="24.88671875" hidden="1" customWidth="1"/>
    <col min="9" max="9" width="28.6640625" hidden="1" customWidth="1"/>
    <col min="10" max="10" width="22.33203125" hidden="1" customWidth="1"/>
    <col min="11" max="11" width="16.5546875" hidden="1" customWidth="1"/>
    <col min="12" max="12" width="15.88671875" hidden="1" customWidth="1"/>
    <col min="13" max="13" width="17.44140625" hidden="1" customWidth="1"/>
    <col min="14" max="14" width="12.33203125" hidden="1" customWidth="1"/>
    <col min="15" max="15" width="13.33203125" hidden="1" customWidth="1"/>
    <col min="16" max="16" width="8.6640625" hidden="1" customWidth="1"/>
    <col min="17" max="17" width="39.109375" hidden="1" customWidth="1"/>
    <col min="18" max="18" width="10.88671875" hidden="1" customWidth="1"/>
    <col min="19" max="19" width="10.5546875" hidden="1" customWidth="1"/>
    <col min="20" max="20" width="7.109375" hidden="1" customWidth="1"/>
  </cols>
  <sheetData>
    <row r="1" spans="1:20" ht="21">
      <c r="B1" s="8" t="s">
        <v>171</v>
      </c>
      <c r="G1" s="59" t="s">
        <v>187</v>
      </c>
    </row>
    <row r="2" spans="1:20" ht="21">
      <c r="B2" s="36" t="str">
        <f>IF(SUBTOTAL(103,A5:A241)=1,"1) DATOS GLOBALES",IF(SUBTOTAL(103,A5:A241)&lt;&gt;4,"NIVEL SERVICIO (CON SUBTOTALES POR ORGANISMO, OFICINA Y PROVINCIA)",IF(SUBTOTAL(103,B5:B241)=0,"2) POR PROVINCIA",IF(SUBTOTAL(103,C5:C241)=0,"3) POR OFICINA","4) POR ORGANISMO"))))</f>
        <v>NIVEL SERVICIO (CON SUBTOTALES POR ORGANISMO, OFICINA Y PROVINCIA)</v>
      </c>
    </row>
    <row r="4" spans="1:20">
      <c r="A4" s="18" t="s">
        <v>0</v>
      </c>
      <c r="B4" s="19" t="s">
        <v>1</v>
      </c>
      <c r="C4" s="19" t="s">
        <v>2</v>
      </c>
      <c r="D4" s="19" t="s">
        <v>3</v>
      </c>
      <c r="E4" s="20" t="s">
        <v>155</v>
      </c>
      <c r="F4" s="60" t="s">
        <v>156</v>
      </c>
      <c r="G4" s="60" t="s">
        <v>157</v>
      </c>
      <c r="H4" s="19" t="s">
        <v>4</v>
      </c>
      <c r="I4" s="19" t="s">
        <v>5</v>
      </c>
      <c r="J4" s="19" t="s">
        <v>6</v>
      </c>
      <c r="K4" s="19" t="s">
        <v>7</v>
      </c>
      <c r="L4" s="19" t="s">
        <v>8</v>
      </c>
      <c r="M4" s="19" t="s">
        <v>9</v>
      </c>
      <c r="N4" s="19" t="s">
        <v>10</v>
      </c>
      <c r="O4" s="19" t="s">
        <v>158</v>
      </c>
      <c r="P4" s="19" t="s">
        <v>12</v>
      </c>
      <c r="Q4" s="19" t="s">
        <v>13</v>
      </c>
      <c r="R4" s="19" t="s">
        <v>159</v>
      </c>
      <c r="S4" s="19" t="s">
        <v>160</v>
      </c>
      <c r="T4" s="102" t="s">
        <v>161</v>
      </c>
    </row>
    <row r="5" spans="1:20" outlineLevel="4">
      <c r="A5" s="220">
        <v>3</v>
      </c>
      <c r="B5" s="221" t="s">
        <v>15</v>
      </c>
      <c r="C5" s="221" t="s">
        <v>4</v>
      </c>
      <c r="D5" s="221" t="s">
        <v>16</v>
      </c>
      <c r="E5" s="64">
        <v>358</v>
      </c>
      <c r="F5" s="65">
        <f>R5/E5/86400</f>
        <v>9.257093161597351E-3</v>
      </c>
      <c r="G5" s="65">
        <f>S5/E5/86400</f>
        <v>2.8750905234843781E-3</v>
      </c>
      <c r="H5" s="221">
        <f>IF(C5="ATENCIÓN CIUDADANÍA",E5,0)</f>
        <v>358</v>
      </c>
      <c r="I5" s="221">
        <f>IF(C5="OTROS TEMAS GENERALITAT",E5,0)</f>
        <v>0</v>
      </c>
      <c r="J5" s="221">
        <f>IF(C5="TEMAS MUNICIPALES",E5,0)</f>
        <v>0</v>
      </c>
      <c r="K5" s="221">
        <f>IF(M5=3,E5,0)</f>
        <v>0</v>
      </c>
      <c r="L5" s="221">
        <f>IF(M5&lt;&gt;3,E5,0)</f>
        <v>358</v>
      </c>
      <c r="M5" s="221">
        <v>1</v>
      </c>
      <c r="N5" s="221">
        <v>13</v>
      </c>
      <c r="O5" s="221">
        <v>17</v>
      </c>
      <c r="P5" s="221">
        <v>3</v>
      </c>
      <c r="Q5" s="221" t="s">
        <v>17</v>
      </c>
      <c r="R5" s="221">
        <v>286333</v>
      </c>
      <c r="S5" s="221">
        <v>88930</v>
      </c>
      <c r="T5" s="222">
        <v>9</v>
      </c>
    </row>
    <row r="6" spans="1:20" outlineLevel="4">
      <c r="A6" s="220">
        <v>3</v>
      </c>
      <c r="B6" s="221" t="s">
        <v>15</v>
      </c>
      <c r="C6" s="221" t="s">
        <v>4</v>
      </c>
      <c r="D6" s="221" t="s">
        <v>19</v>
      </c>
      <c r="E6" s="64">
        <v>315</v>
      </c>
      <c r="F6" s="65">
        <f t="shared" ref="F6:F91" si="0">R6/E6/86400</f>
        <v>4.8543503821281593E-3</v>
      </c>
      <c r="G6" s="65">
        <f t="shared" ref="G6:G91" si="1">S6/E6/86400</f>
        <v>9.4551366843033512E-3</v>
      </c>
      <c r="H6" s="221">
        <f t="shared" ref="H6:H91" si="2">IF(C6="ATENCIÓN CIUDADANÍA",E6,0)</f>
        <v>315</v>
      </c>
      <c r="I6" s="221">
        <f t="shared" ref="I6:I91" si="3">IF(C6="OTROS TEMAS GENERALITAT",E6,0)</f>
        <v>0</v>
      </c>
      <c r="J6" s="221">
        <f t="shared" ref="J6:J91" si="4">IF(C6="TEMAS MUNICIPALES",E6,0)</f>
        <v>0</v>
      </c>
      <c r="K6" s="221">
        <f t="shared" ref="K6:K91" si="5">IF(M6=3,E6,0)</f>
        <v>0</v>
      </c>
      <c r="L6" s="221">
        <f t="shared" ref="L6:L91" si="6">IF(M6&lt;&gt;3,E6,0)</f>
        <v>315</v>
      </c>
      <c r="M6" s="221">
        <v>1</v>
      </c>
      <c r="N6" s="221">
        <v>13</v>
      </c>
      <c r="O6" s="221">
        <v>18</v>
      </c>
      <c r="P6" s="221">
        <v>3</v>
      </c>
      <c r="Q6" s="221" t="s">
        <v>17</v>
      </c>
      <c r="R6" s="221">
        <v>132116</v>
      </c>
      <c r="S6" s="221">
        <v>257331</v>
      </c>
      <c r="T6" s="222">
        <v>9</v>
      </c>
    </row>
    <row r="7" spans="1:20" outlineLevel="4">
      <c r="A7" s="220">
        <v>3</v>
      </c>
      <c r="B7" s="221" t="s">
        <v>15</v>
      </c>
      <c r="C7" s="221" t="s">
        <v>4</v>
      </c>
      <c r="D7" s="221" t="s">
        <v>20</v>
      </c>
      <c r="E7" s="64">
        <v>339</v>
      </c>
      <c r="F7" s="65">
        <f t="shared" si="0"/>
        <v>7.6810198841909755E-3</v>
      </c>
      <c r="G7" s="65">
        <f t="shared" si="1"/>
        <v>1.2910248006118213E-2</v>
      </c>
      <c r="H7" s="221">
        <f t="shared" si="2"/>
        <v>339</v>
      </c>
      <c r="I7" s="221">
        <f t="shared" si="3"/>
        <v>0</v>
      </c>
      <c r="J7" s="221">
        <f t="shared" si="4"/>
        <v>0</v>
      </c>
      <c r="K7" s="221">
        <f t="shared" si="5"/>
        <v>0</v>
      </c>
      <c r="L7" s="221">
        <f t="shared" si="6"/>
        <v>339</v>
      </c>
      <c r="M7" s="221">
        <v>1</v>
      </c>
      <c r="N7" s="221">
        <v>13</v>
      </c>
      <c r="O7" s="221">
        <v>19</v>
      </c>
      <c r="P7" s="221">
        <v>3</v>
      </c>
      <c r="Q7" s="221" t="s">
        <v>17</v>
      </c>
      <c r="R7" s="221">
        <v>224974</v>
      </c>
      <c r="S7" s="221">
        <v>378136</v>
      </c>
      <c r="T7" s="222">
        <v>9</v>
      </c>
    </row>
    <row r="8" spans="1:20" outlineLevel="4">
      <c r="A8" s="220">
        <v>3</v>
      </c>
      <c r="B8" s="221" t="s">
        <v>15</v>
      </c>
      <c r="C8" s="221" t="s">
        <v>4</v>
      </c>
      <c r="D8" s="221" t="s">
        <v>21</v>
      </c>
      <c r="E8" s="64">
        <v>1</v>
      </c>
      <c r="F8" s="65">
        <f t="shared" si="0"/>
        <v>7.6388888888888893E-4</v>
      </c>
      <c r="G8" s="65">
        <f t="shared" si="1"/>
        <v>4.1608796296296297E-2</v>
      </c>
      <c r="H8" s="221">
        <f t="shared" si="2"/>
        <v>1</v>
      </c>
      <c r="I8" s="221">
        <f t="shared" si="3"/>
        <v>0</v>
      </c>
      <c r="J8" s="221">
        <f t="shared" si="4"/>
        <v>0</v>
      </c>
      <c r="K8" s="221">
        <f t="shared" si="5"/>
        <v>0</v>
      </c>
      <c r="L8" s="221">
        <f t="shared" si="6"/>
        <v>1</v>
      </c>
      <c r="M8" s="221">
        <v>1</v>
      </c>
      <c r="N8" s="221">
        <v>13</v>
      </c>
      <c r="O8" s="221">
        <v>20</v>
      </c>
      <c r="P8" s="221">
        <v>3</v>
      </c>
      <c r="Q8" s="221" t="s">
        <v>17</v>
      </c>
      <c r="R8" s="221">
        <v>66</v>
      </c>
      <c r="S8" s="221">
        <v>3595</v>
      </c>
      <c r="T8" s="222">
        <v>9</v>
      </c>
    </row>
    <row r="9" spans="1:20" outlineLevel="4">
      <c r="A9" s="220">
        <v>3</v>
      </c>
      <c r="B9" s="221" t="s">
        <v>15</v>
      </c>
      <c r="C9" s="221" t="s">
        <v>4</v>
      </c>
      <c r="D9" s="221" t="s">
        <v>108</v>
      </c>
      <c r="E9" s="64">
        <v>214</v>
      </c>
      <c r="F9" s="65">
        <f t="shared" si="0"/>
        <v>8.5265230183454478E-3</v>
      </c>
      <c r="G9" s="65">
        <f t="shared" si="1"/>
        <v>5.1799389927310487E-3</v>
      </c>
      <c r="H9" s="221">
        <f t="shared" si="2"/>
        <v>214</v>
      </c>
      <c r="I9" s="221">
        <f t="shared" si="3"/>
        <v>0</v>
      </c>
      <c r="J9" s="221">
        <f t="shared" si="4"/>
        <v>0</v>
      </c>
      <c r="K9" s="221">
        <f t="shared" si="5"/>
        <v>214</v>
      </c>
      <c r="L9" s="221">
        <f t="shared" si="6"/>
        <v>0</v>
      </c>
      <c r="M9" s="221">
        <v>3</v>
      </c>
      <c r="N9" s="221">
        <v>13</v>
      </c>
      <c r="O9" s="221">
        <v>58</v>
      </c>
      <c r="P9" s="221">
        <v>3</v>
      </c>
      <c r="Q9" s="221" t="s">
        <v>17</v>
      </c>
      <c r="R9" s="221">
        <v>157652</v>
      </c>
      <c r="S9" s="221">
        <v>95775</v>
      </c>
      <c r="T9" s="222">
        <v>9</v>
      </c>
    </row>
    <row r="10" spans="1:20" outlineLevel="4">
      <c r="A10" s="220">
        <v>3</v>
      </c>
      <c r="B10" s="221" t="s">
        <v>15</v>
      </c>
      <c r="C10" s="221" t="s">
        <v>4</v>
      </c>
      <c r="D10" s="221" t="s">
        <v>169</v>
      </c>
      <c r="E10" s="64">
        <v>8</v>
      </c>
      <c r="F10" s="65">
        <f t="shared" si="0"/>
        <v>4.5442708333333333E-3</v>
      </c>
      <c r="G10" s="65">
        <f t="shared" si="1"/>
        <v>8.1105324074074066E-3</v>
      </c>
      <c r="H10" s="221">
        <f t="shared" si="2"/>
        <v>8</v>
      </c>
      <c r="I10" s="221">
        <f t="shared" si="3"/>
        <v>0</v>
      </c>
      <c r="J10" s="221">
        <f t="shared" si="4"/>
        <v>0</v>
      </c>
      <c r="K10" s="221">
        <f t="shared" si="5"/>
        <v>8</v>
      </c>
      <c r="L10" s="221">
        <f t="shared" si="6"/>
        <v>0</v>
      </c>
      <c r="M10" s="221">
        <v>3</v>
      </c>
      <c r="N10" s="221">
        <v>13</v>
      </c>
      <c r="O10" s="221">
        <v>94</v>
      </c>
      <c r="P10" s="221">
        <v>3</v>
      </c>
      <c r="Q10" s="221" t="s">
        <v>17</v>
      </c>
      <c r="R10" s="221">
        <v>3141</v>
      </c>
      <c r="S10" s="221">
        <v>5606</v>
      </c>
      <c r="T10" s="222">
        <v>9</v>
      </c>
    </row>
    <row r="11" spans="1:20" outlineLevel="4">
      <c r="A11" s="220">
        <v>3</v>
      </c>
      <c r="B11" s="221" t="s">
        <v>15</v>
      </c>
      <c r="C11" s="221" t="s">
        <v>4</v>
      </c>
      <c r="D11" s="221" t="s">
        <v>109</v>
      </c>
      <c r="E11" s="64">
        <v>326</v>
      </c>
      <c r="F11" s="65">
        <f t="shared" si="0"/>
        <v>5.6303609975005683E-3</v>
      </c>
      <c r="G11" s="65">
        <f t="shared" si="1"/>
        <v>3.2181251420131791E-3</v>
      </c>
      <c r="H11" s="221">
        <f t="shared" si="2"/>
        <v>326</v>
      </c>
      <c r="I11" s="221">
        <f t="shared" si="3"/>
        <v>0</v>
      </c>
      <c r="J11" s="221">
        <f t="shared" si="4"/>
        <v>0</v>
      </c>
      <c r="K11" s="221">
        <f t="shared" si="5"/>
        <v>326</v>
      </c>
      <c r="L11" s="221">
        <f t="shared" si="6"/>
        <v>0</v>
      </c>
      <c r="M11" s="221">
        <v>3</v>
      </c>
      <c r="N11" s="221">
        <v>13</v>
      </c>
      <c r="O11" s="221">
        <v>162</v>
      </c>
      <c r="P11" s="221">
        <v>3</v>
      </c>
      <c r="Q11" s="221" t="s">
        <v>17</v>
      </c>
      <c r="R11" s="221">
        <v>158587</v>
      </c>
      <c r="S11" s="221">
        <v>90643</v>
      </c>
      <c r="T11" s="222">
        <v>9</v>
      </c>
    </row>
    <row r="12" spans="1:20" outlineLevel="4">
      <c r="A12" s="220">
        <v>3</v>
      </c>
      <c r="B12" s="221" t="s">
        <v>15</v>
      </c>
      <c r="C12" s="221" t="s">
        <v>4</v>
      </c>
      <c r="D12" s="221" t="s">
        <v>107</v>
      </c>
      <c r="E12" s="64">
        <v>29</v>
      </c>
      <c r="F12" s="65">
        <f t="shared" si="0"/>
        <v>3.904454022988506E-3</v>
      </c>
      <c r="G12" s="65">
        <f t="shared" si="1"/>
        <v>0</v>
      </c>
      <c r="H12" s="221">
        <f t="shared" si="2"/>
        <v>29</v>
      </c>
      <c r="I12" s="221">
        <f t="shared" si="3"/>
        <v>0</v>
      </c>
      <c r="J12" s="221">
        <f t="shared" si="4"/>
        <v>0</v>
      </c>
      <c r="K12" s="221">
        <f t="shared" si="5"/>
        <v>0</v>
      </c>
      <c r="L12" s="221">
        <f t="shared" si="6"/>
        <v>29</v>
      </c>
      <c r="M12" s="221">
        <v>8</v>
      </c>
      <c r="N12" s="221">
        <v>13</v>
      </c>
      <c r="O12" s="221">
        <v>217</v>
      </c>
      <c r="P12" s="221">
        <v>3</v>
      </c>
      <c r="Q12" s="221" t="s">
        <v>17</v>
      </c>
      <c r="R12" s="221">
        <v>9783</v>
      </c>
      <c r="S12" s="221">
        <v>0</v>
      </c>
      <c r="T12" s="222">
        <v>9</v>
      </c>
    </row>
    <row r="13" spans="1:20" outlineLevel="3">
      <c r="A13" s="220"/>
      <c r="B13" s="221"/>
      <c r="C13" s="207" t="s">
        <v>188</v>
      </c>
      <c r="D13" s="127"/>
      <c r="E13" s="128">
        <f>SUBTOTAL(9,E5:E12)</f>
        <v>1590</v>
      </c>
      <c r="F13" s="129"/>
      <c r="G13" s="129"/>
      <c r="H13" s="221">
        <f>SUBTOTAL(9,H5:H12)</f>
        <v>1590</v>
      </c>
      <c r="I13" s="221">
        <f>SUBTOTAL(9,I5:I12)</f>
        <v>0</v>
      </c>
      <c r="J13" s="221">
        <f>SUBTOTAL(9,J5:J12)</f>
        <v>0</v>
      </c>
      <c r="K13" s="221">
        <f>SUBTOTAL(9,K5:K12)</f>
        <v>548</v>
      </c>
      <c r="L13" s="221">
        <f>SUBTOTAL(9,L5:L12)</f>
        <v>1042</v>
      </c>
      <c r="M13" s="221"/>
      <c r="N13" s="221"/>
      <c r="O13" s="221"/>
      <c r="P13" s="221"/>
      <c r="Q13" s="221"/>
      <c r="R13" s="221">
        <f>SUBTOTAL(9,R5:R12)</f>
        <v>972652</v>
      </c>
      <c r="S13" s="221">
        <f>SUBTOTAL(9,S5:S12)</f>
        <v>920016</v>
      </c>
      <c r="T13" s="222"/>
    </row>
    <row r="14" spans="1:20" outlineLevel="4">
      <c r="A14" s="220">
        <v>3</v>
      </c>
      <c r="B14" s="221" t="s">
        <v>15</v>
      </c>
      <c r="C14" s="221" t="s">
        <v>5</v>
      </c>
      <c r="D14" s="221" t="s">
        <v>112</v>
      </c>
      <c r="E14" s="64">
        <v>6</v>
      </c>
      <c r="F14" s="65">
        <f t="shared" si="0"/>
        <v>1.5526620370370371E-2</v>
      </c>
      <c r="G14" s="65">
        <f t="shared" si="1"/>
        <v>1.3348765432098765E-2</v>
      </c>
      <c r="H14" s="221">
        <f t="shared" si="2"/>
        <v>0</v>
      </c>
      <c r="I14" s="221">
        <f t="shared" si="3"/>
        <v>6</v>
      </c>
      <c r="J14" s="221">
        <f t="shared" si="4"/>
        <v>0</v>
      </c>
      <c r="K14" s="221">
        <f t="shared" si="5"/>
        <v>6</v>
      </c>
      <c r="L14" s="221">
        <f t="shared" si="6"/>
        <v>0</v>
      </c>
      <c r="M14" s="221">
        <v>3</v>
      </c>
      <c r="N14" s="221">
        <v>13</v>
      </c>
      <c r="O14" s="221">
        <v>198</v>
      </c>
      <c r="P14" s="221">
        <v>14</v>
      </c>
      <c r="Q14" s="221" t="s">
        <v>23</v>
      </c>
      <c r="R14" s="221">
        <v>8049</v>
      </c>
      <c r="S14" s="221">
        <v>6920</v>
      </c>
      <c r="T14" s="222">
        <v>9</v>
      </c>
    </row>
    <row r="15" spans="1:20" outlineLevel="3">
      <c r="A15" s="220"/>
      <c r="B15" s="221"/>
      <c r="C15" s="208" t="s">
        <v>189</v>
      </c>
      <c r="D15" s="131"/>
      <c r="E15" s="132">
        <f>SUBTOTAL(9,E14:E14)</f>
        <v>6</v>
      </c>
      <c r="F15" s="133"/>
      <c r="G15" s="133"/>
      <c r="H15" s="221">
        <f>SUBTOTAL(9,H14:H14)</f>
        <v>0</v>
      </c>
      <c r="I15" s="221">
        <f>SUBTOTAL(9,I14:I14)</f>
        <v>6</v>
      </c>
      <c r="J15" s="221">
        <f>SUBTOTAL(9,J14:J14)</f>
        <v>0</v>
      </c>
      <c r="K15" s="221">
        <f>SUBTOTAL(9,K14:K14)</f>
        <v>6</v>
      </c>
      <c r="L15" s="221">
        <f>SUBTOTAL(9,L14:L14)</f>
        <v>0</v>
      </c>
      <c r="M15" s="221"/>
      <c r="N15" s="221"/>
      <c r="O15" s="221"/>
      <c r="P15" s="221"/>
      <c r="Q15" s="221"/>
      <c r="R15" s="221">
        <f>SUBTOTAL(9,R14:R14)</f>
        <v>8049</v>
      </c>
      <c r="S15" s="221">
        <f>SUBTOTAL(9,S14:S14)</f>
        <v>6920</v>
      </c>
      <c r="T15" s="222"/>
    </row>
    <row r="16" spans="1:20" ht="15.6" outlineLevel="2">
      <c r="A16" s="220"/>
      <c r="B16" s="111" t="s">
        <v>81</v>
      </c>
      <c r="C16" s="77"/>
      <c r="D16" s="77"/>
      <c r="E16" s="78">
        <f>SUBTOTAL(9,E5:E14)</f>
        <v>1596</v>
      </c>
      <c r="F16" s="79">
        <v>7.1119711895479441E-3</v>
      </c>
      <c r="G16" s="79">
        <v>6.7220713821591017E-3</v>
      </c>
      <c r="H16" s="221">
        <f>SUBTOTAL(9,H5:H14)</f>
        <v>1590</v>
      </c>
      <c r="I16" s="221">
        <f>SUBTOTAL(9,I5:I14)</f>
        <v>6</v>
      </c>
      <c r="J16" s="221">
        <f>SUBTOTAL(9,J5:J14)</f>
        <v>0</v>
      </c>
      <c r="K16" s="221">
        <f>SUBTOTAL(9,K5:K14)</f>
        <v>554</v>
      </c>
      <c r="L16" s="221">
        <f>SUBTOTAL(9,L5:L14)</f>
        <v>1042</v>
      </c>
      <c r="M16" s="221"/>
      <c r="N16" s="221"/>
      <c r="O16" s="221"/>
      <c r="P16" s="221"/>
      <c r="Q16" s="221"/>
      <c r="R16" s="221">
        <f>SUBTOTAL(9,R5:R14)</f>
        <v>980701</v>
      </c>
      <c r="S16" s="221">
        <f>SUBTOTAL(9,S5:S14)</f>
        <v>926936</v>
      </c>
      <c r="T16" s="222"/>
    </row>
    <row r="17" spans="1:20" outlineLevel="4">
      <c r="A17" s="220">
        <v>3</v>
      </c>
      <c r="B17" s="223" t="s">
        <v>173</v>
      </c>
      <c r="C17" s="223" t="s">
        <v>4</v>
      </c>
      <c r="D17" s="223" t="s">
        <v>16</v>
      </c>
      <c r="E17" s="81">
        <v>180</v>
      </c>
      <c r="F17" s="82">
        <f t="shared" si="0"/>
        <v>4.2918595679012342E-3</v>
      </c>
      <c r="G17" s="82">
        <f t="shared" si="1"/>
        <v>4.1293081275720163E-3</v>
      </c>
      <c r="H17" s="221">
        <f t="shared" si="2"/>
        <v>180</v>
      </c>
      <c r="I17" s="221">
        <f t="shared" si="3"/>
        <v>0</v>
      </c>
      <c r="J17" s="221">
        <f t="shared" si="4"/>
        <v>0</v>
      </c>
      <c r="K17" s="221">
        <f t="shared" si="5"/>
        <v>0</v>
      </c>
      <c r="L17" s="221">
        <f t="shared" si="6"/>
        <v>180</v>
      </c>
      <c r="M17" s="221">
        <v>1</v>
      </c>
      <c r="N17" s="221">
        <v>12</v>
      </c>
      <c r="O17" s="221">
        <v>17</v>
      </c>
      <c r="P17" s="221">
        <v>3</v>
      </c>
      <c r="Q17" s="221" t="s">
        <v>17</v>
      </c>
      <c r="R17" s="221">
        <v>66747</v>
      </c>
      <c r="S17" s="221">
        <v>64219</v>
      </c>
      <c r="T17" s="222">
        <v>9</v>
      </c>
    </row>
    <row r="18" spans="1:20" outlineLevel="4">
      <c r="A18" s="220">
        <v>3</v>
      </c>
      <c r="B18" s="221" t="s">
        <v>173</v>
      </c>
      <c r="C18" s="221" t="s">
        <v>4</v>
      </c>
      <c r="D18" s="221" t="s">
        <v>19</v>
      </c>
      <c r="E18" s="64">
        <v>197</v>
      </c>
      <c r="F18" s="65">
        <f t="shared" si="0"/>
        <v>5.2072170520774579E-3</v>
      </c>
      <c r="G18" s="65">
        <f t="shared" si="1"/>
        <v>4.9938898289152095E-3</v>
      </c>
      <c r="H18" s="221">
        <f t="shared" si="2"/>
        <v>197</v>
      </c>
      <c r="I18" s="221">
        <f t="shared" si="3"/>
        <v>0</v>
      </c>
      <c r="J18" s="221">
        <f t="shared" si="4"/>
        <v>0</v>
      </c>
      <c r="K18" s="221">
        <f t="shared" si="5"/>
        <v>0</v>
      </c>
      <c r="L18" s="221">
        <f t="shared" si="6"/>
        <v>197</v>
      </c>
      <c r="M18" s="221">
        <v>1</v>
      </c>
      <c r="N18" s="221">
        <v>12</v>
      </c>
      <c r="O18" s="221">
        <v>18</v>
      </c>
      <c r="P18" s="221">
        <v>3</v>
      </c>
      <c r="Q18" s="221" t="s">
        <v>17</v>
      </c>
      <c r="R18" s="221">
        <v>88631</v>
      </c>
      <c r="S18" s="221">
        <v>85000</v>
      </c>
      <c r="T18" s="222">
        <v>9</v>
      </c>
    </row>
    <row r="19" spans="1:20" outlineLevel="4">
      <c r="A19" s="220">
        <v>3</v>
      </c>
      <c r="B19" s="221" t="s">
        <v>173</v>
      </c>
      <c r="C19" s="221" t="s">
        <v>4</v>
      </c>
      <c r="D19" s="221" t="s">
        <v>20</v>
      </c>
      <c r="E19" s="64">
        <v>445</v>
      </c>
      <c r="F19" s="65">
        <f t="shared" si="0"/>
        <v>5.8390553474823139E-3</v>
      </c>
      <c r="G19" s="65">
        <f t="shared" si="1"/>
        <v>5.1169371618809819E-3</v>
      </c>
      <c r="H19" s="221">
        <f t="shared" si="2"/>
        <v>445</v>
      </c>
      <c r="I19" s="221">
        <f t="shared" si="3"/>
        <v>0</v>
      </c>
      <c r="J19" s="221">
        <f t="shared" si="4"/>
        <v>0</v>
      </c>
      <c r="K19" s="221">
        <f t="shared" si="5"/>
        <v>0</v>
      </c>
      <c r="L19" s="221">
        <f t="shared" si="6"/>
        <v>445</v>
      </c>
      <c r="M19" s="221">
        <v>1</v>
      </c>
      <c r="N19" s="221">
        <v>12</v>
      </c>
      <c r="O19" s="221">
        <v>19</v>
      </c>
      <c r="P19" s="221">
        <v>3</v>
      </c>
      <c r="Q19" s="221" t="s">
        <v>17</v>
      </c>
      <c r="R19" s="221">
        <v>224500</v>
      </c>
      <c r="S19" s="221">
        <v>196736</v>
      </c>
      <c r="T19" s="222">
        <v>9</v>
      </c>
    </row>
    <row r="20" spans="1:20" outlineLevel="4">
      <c r="A20" s="220">
        <v>3</v>
      </c>
      <c r="B20" s="221" t="s">
        <v>173</v>
      </c>
      <c r="C20" s="221" t="s">
        <v>4</v>
      </c>
      <c r="D20" s="221" t="s">
        <v>21</v>
      </c>
      <c r="E20" s="64">
        <v>31</v>
      </c>
      <c r="F20" s="65">
        <f t="shared" si="0"/>
        <v>7.8965053763440859E-3</v>
      </c>
      <c r="G20" s="65">
        <f t="shared" si="1"/>
        <v>6.7047491039426517E-3</v>
      </c>
      <c r="H20" s="221">
        <f t="shared" si="2"/>
        <v>31</v>
      </c>
      <c r="I20" s="221">
        <f t="shared" si="3"/>
        <v>0</v>
      </c>
      <c r="J20" s="221">
        <f t="shared" si="4"/>
        <v>0</v>
      </c>
      <c r="K20" s="221">
        <f t="shared" si="5"/>
        <v>0</v>
      </c>
      <c r="L20" s="221">
        <f t="shared" si="6"/>
        <v>31</v>
      </c>
      <c r="M20" s="221">
        <v>1</v>
      </c>
      <c r="N20" s="221">
        <v>12</v>
      </c>
      <c r="O20" s="221">
        <v>20</v>
      </c>
      <c r="P20" s="221">
        <v>3</v>
      </c>
      <c r="Q20" s="221" t="s">
        <v>17</v>
      </c>
      <c r="R20" s="221">
        <v>21150</v>
      </c>
      <c r="S20" s="221">
        <v>17958</v>
      </c>
      <c r="T20" s="222">
        <v>9</v>
      </c>
    </row>
    <row r="21" spans="1:20" outlineLevel="3">
      <c r="A21" s="220"/>
      <c r="B21" s="221"/>
      <c r="C21" s="207" t="s">
        <v>188</v>
      </c>
      <c r="D21" s="127"/>
      <c r="E21" s="128">
        <f>SUBTOTAL(9,E17:E20)</f>
        <v>853</v>
      </c>
      <c r="F21" s="129"/>
      <c r="G21" s="129"/>
      <c r="H21" s="221">
        <f>SUBTOTAL(9,H17:H20)</f>
        <v>853</v>
      </c>
      <c r="I21" s="221">
        <f>SUBTOTAL(9,I17:I20)</f>
        <v>0</v>
      </c>
      <c r="J21" s="221">
        <f>SUBTOTAL(9,J17:J20)</f>
        <v>0</v>
      </c>
      <c r="K21" s="221">
        <f>SUBTOTAL(9,K17:K20)</f>
        <v>0</v>
      </c>
      <c r="L21" s="221">
        <f>SUBTOTAL(9,L17:L20)</f>
        <v>853</v>
      </c>
      <c r="M21" s="221"/>
      <c r="N21" s="221"/>
      <c r="O21" s="221"/>
      <c r="P21" s="221"/>
      <c r="Q21" s="221"/>
      <c r="R21" s="221">
        <f>SUBTOTAL(9,R17:R20)</f>
        <v>401028</v>
      </c>
      <c r="S21" s="221">
        <f>SUBTOTAL(9,S17:S20)</f>
        <v>363913</v>
      </c>
      <c r="T21" s="222"/>
    </row>
    <row r="22" spans="1:20" outlineLevel="4">
      <c r="A22" s="220">
        <v>3</v>
      </c>
      <c r="B22" s="221" t="s">
        <v>173</v>
      </c>
      <c r="C22" s="221" t="s">
        <v>5</v>
      </c>
      <c r="D22" s="221" t="s">
        <v>182</v>
      </c>
      <c r="E22" s="64">
        <v>548</v>
      </c>
      <c r="F22" s="65">
        <f t="shared" si="0"/>
        <v>5.6586028318464446E-3</v>
      </c>
      <c r="G22" s="65">
        <f t="shared" si="1"/>
        <v>1.9324352865639362E-2</v>
      </c>
      <c r="H22" s="221">
        <f t="shared" si="2"/>
        <v>0</v>
      </c>
      <c r="I22" s="221">
        <f t="shared" si="3"/>
        <v>548</v>
      </c>
      <c r="J22" s="221">
        <f t="shared" si="4"/>
        <v>0</v>
      </c>
      <c r="K22" s="221">
        <f t="shared" si="5"/>
        <v>0</v>
      </c>
      <c r="L22" s="221">
        <f t="shared" si="6"/>
        <v>548</v>
      </c>
      <c r="M22" s="221">
        <v>1</v>
      </c>
      <c r="N22" s="221">
        <v>12</v>
      </c>
      <c r="O22" s="221">
        <v>34</v>
      </c>
      <c r="P22" s="221">
        <v>4</v>
      </c>
      <c r="Q22" s="221" t="s">
        <v>175</v>
      </c>
      <c r="R22" s="221">
        <v>267919</v>
      </c>
      <c r="S22" s="221">
        <v>914954</v>
      </c>
      <c r="T22" s="222">
        <v>9</v>
      </c>
    </row>
    <row r="23" spans="1:20" outlineLevel="4">
      <c r="A23" s="220">
        <v>3</v>
      </c>
      <c r="B23" s="221" t="s">
        <v>173</v>
      </c>
      <c r="C23" s="221" t="s">
        <v>5</v>
      </c>
      <c r="D23" s="221" t="s">
        <v>183</v>
      </c>
      <c r="E23" s="64">
        <v>262</v>
      </c>
      <c r="F23" s="65">
        <f t="shared" si="0"/>
        <v>1.1294661789652247E-2</v>
      </c>
      <c r="G23" s="65">
        <f t="shared" si="1"/>
        <v>4.0841461690698331E-3</v>
      </c>
      <c r="H23" s="221">
        <f t="shared" si="2"/>
        <v>0</v>
      </c>
      <c r="I23" s="221">
        <f t="shared" si="3"/>
        <v>262</v>
      </c>
      <c r="J23" s="221">
        <f t="shared" si="4"/>
        <v>0</v>
      </c>
      <c r="K23" s="221">
        <f t="shared" si="5"/>
        <v>262</v>
      </c>
      <c r="L23" s="221">
        <f t="shared" si="6"/>
        <v>0</v>
      </c>
      <c r="M23" s="221">
        <v>3</v>
      </c>
      <c r="N23" s="221">
        <v>12</v>
      </c>
      <c r="O23" s="221">
        <v>234</v>
      </c>
      <c r="P23" s="221">
        <v>4</v>
      </c>
      <c r="Q23" s="221" t="s">
        <v>175</v>
      </c>
      <c r="R23" s="221">
        <v>255675</v>
      </c>
      <c r="S23" s="221">
        <v>92452</v>
      </c>
      <c r="T23" s="222">
        <v>9</v>
      </c>
    </row>
    <row r="24" spans="1:20" outlineLevel="4">
      <c r="A24" s="220">
        <v>3</v>
      </c>
      <c r="B24" s="221" t="s">
        <v>173</v>
      </c>
      <c r="C24" s="221" t="s">
        <v>5</v>
      </c>
      <c r="D24" s="221" t="s">
        <v>174</v>
      </c>
      <c r="E24" s="64">
        <v>706</v>
      </c>
      <c r="F24" s="65">
        <f t="shared" si="0"/>
        <v>9.3232281502465646E-3</v>
      </c>
      <c r="G24" s="65">
        <f t="shared" si="1"/>
        <v>3.8001242655545067E-2</v>
      </c>
      <c r="H24" s="221">
        <f t="shared" si="2"/>
        <v>0</v>
      </c>
      <c r="I24" s="221">
        <f t="shared" si="3"/>
        <v>706</v>
      </c>
      <c r="J24" s="221">
        <f t="shared" si="4"/>
        <v>0</v>
      </c>
      <c r="K24" s="221">
        <f t="shared" si="5"/>
        <v>0</v>
      </c>
      <c r="L24" s="221">
        <f t="shared" si="6"/>
        <v>706</v>
      </c>
      <c r="M24" s="221">
        <v>1</v>
      </c>
      <c r="N24" s="221">
        <v>12</v>
      </c>
      <c r="O24" s="221">
        <v>235</v>
      </c>
      <c r="P24" s="221">
        <v>4</v>
      </c>
      <c r="Q24" s="221" t="s">
        <v>175</v>
      </c>
      <c r="R24" s="221">
        <v>568702</v>
      </c>
      <c r="S24" s="221">
        <v>2318015</v>
      </c>
      <c r="T24" s="222">
        <v>9</v>
      </c>
    </row>
    <row r="25" spans="1:20" outlineLevel="4">
      <c r="A25" s="220">
        <v>3</v>
      </c>
      <c r="B25" s="221" t="s">
        <v>173</v>
      </c>
      <c r="C25" s="221" t="s">
        <v>5</v>
      </c>
      <c r="D25" s="221" t="s">
        <v>184</v>
      </c>
      <c r="E25" s="64">
        <v>65</v>
      </c>
      <c r="F25" s="65">
        <f t="shared" si="0"/>
        <v>8.0922364672364674E-3</v>
      </c>
      <c r="G25" s="65">
        <f t="shared" si="1"/>
        <v>3.840277777777778E-3</v>
      </c>
      <c r="H25" s="221">
        <f t="shared" si="2"/>
        <v>0</v>
      </c>
      <c r="I25" s="221">
        <f t="shared" si="3"/>
        <v>65</v>
      </c>
      <c r="J25" s="221">
        <f t="shared" si="4"/>
        <v>0</v>
      </c>
      <c r="K25" s="221">
        <f t="shared" si="5"/>
        <v>65</v>
      </c>
      <c r="L25" s="221">
        <f t="shared" si="6"/>
        <v>0</v>
      </c>
      <c r="M25" s="221">
        <v>3</v>
      </c>
      <c r="N25" s="221">
        <v>12</v>
      </c>
      <c r="O25" s="221">
        <v>237</v>
      </c>
      <c r="P25" s="221">
        <v>4</v>
      </c>
      <c r="Q25" s="221" t="s">
        <v>175</v>
      </c>
      <c r="R25" s="221">
        <v>45446</v>
      </c>
      <c r="S25" s="221">
        <v>21567</v>
      </c>
      <c r="T25" s="222">
        <v>9</v>
      </c>
    </row>
    <row r="26" spans="1:20" outlineLevel="4">
      <c r="A26" s="220">
        <v>3</v>
      </c>
      <c r="B26" s="221" t="s">
        <v>173</v>
      </c>
      <c r="C26" s="221" t="s">
        <v>5</v>
      </c>
      <c r="D26" s="221" t="s">
        <v>185</v>
      </c>
      <c r="E26" s="64">
        <v>41</v>
      </c>
      <c r="F26" s="65">
        <f t="shared" si="0"/>
        <v>3.0224141824751583E-2</v>
      </c>
      <c r="G26" s="65">
        <f t="shared" si="1"/>
        <v>1.6775632339656732E-2</v>
      </c>
      <c r="H26" s="221">
        <f t="shared" si="2"/>
        <v>0</v>
      </c>
      <c r="I26" s="221">
        <f t="shared" si="3"/>
        <v>41</v>
      </c>
      <c r="J26" s="221">
        <f t="shared" si="4"/>
        <v>0</v>
      </c>
      <c r="K26" s="221">
        <f t="shared" si="5"/>
        <v>41</v>
      </c>
      <c r="L26" s="221">
        <f t="shared" si="6"/>
        <v>0</v>
      </c>
      <c r="M26" s="221">
        <v>3</v>
      </c>
      <c r="N26" s="221">
        <v>12</v>
      </c>
      <c r="O26" s="221">
        <v>238</v>
      </c>
      <c r="P26" s="221">
        <v>4</v>
      </c>
      <c r="Q26" s="221" t="s">
        <v>175</v>
      </c>
      <c r="R26" s="221">
        <v>107066</v>
      </c>
      <c r="S26" s="221">
        <v>59426</v>
      </c>
      <c r="T26" s="222">
        <v>9</v>
      </c>
    </row>
    <row r="27" spans="1:20" outlineLevel="3">
      <c r="A27" s="220"/>
      <c r="B27" s="221"/>
      <c r="C27" s="208" t="s">
        <v>189</v>
      </c>
      <c r="D27" s="131"/>
      <c r="E27" s="132">
        <f>SUBTOTAL(9,E22:E26)</f>
        <v>1622</v>
      </c>
      <c r="F27" s="133"/>
      <c r="G27" s="133"/>
      <c r="H27" s="221">
        <f>SUBTOTAL(9,H22:H26)</f>
        <v>0</v>
      </c>
      <c r="I27" s="221">
        <f>SUBTOTAL(9,I22:I26)</f>
        <v>1622</v>
      </c>
      <c r="J27" s="221">
        <f>SUBTOTAL(9,J22:J26)</f>
        <v>0</v>
      </c>
      <c r="K27" s="221">
        <f>SUBTOTAL(9,K22:K26)</f>
        <v>368</v>
      </c>
      <c r="L27" s="221">
        <f>SUBTOTAL(9,L22:L26)</f>
        <v>1254</v>
      </c>
      <c r="M27" s="221"/>
      <c r="N27" s="221"/>
      <c r="O27" s="221"/>
      <c r="P27" s="221"/>
      <c r="Q27" s="221"/>
      <c r="R27" s="221">
        <f>SUBTOTAL(9,R22:R26)</f>
        <v>1244808</v>
      </c>
      <c r="S27" s="221">
        <f>SUBTOTAL(9,S22:S26)</f>
        <v>3406414</v>
      </c>
      <c r="T27" s="222"/>
    </row>
    <row r="28" spans="1:20" ht="15.6" outlineLevel="2">
      <c r="A28" s="220"/>
      <c r="B28" s="111" t="s">
        <v>176</v>
      </c>
      <c r="C28" s="77"/>
      <c r="D28" s="77"/>
      <c r="E28" s="78">
        <f>SUBTOTAL(9,E17:E26)</f>
        <v>2475</v>
      </c>
      <c r="F28" s="79">
        <v>7.6965768799102134E-3</v>
      </c>
      <c r="G28" s="79">
        <v>1.7631532921810699E-2</v>
      </c>
      <c r="H28" s="221">
        <f>SUBTOTAL(9,H17:H26)</f>
        <v>853</v>
      </c>
      <c r="I28" s="221">
        <f>SUBTOTAL(9,I17:I26)</f>
        <v>1622</v>
      </c>
      <c r="J28" s="221">
        <f>SUBTOTAL(9,J17:J26)</f>
        <v>0</v>
      </c>
      <c r="K28" s="221">
        <f>SUBTOTAL(9,K17:K26)</f>
        <v>368</v>
      </c>
      <c r="L28" s="221">
        <f>SUBTOTAL(9,L17:L26)</f>
        <v>2107</v>
      </c>
      <c r="M28" s="221"/>
      <c r="N28" s="221"/>
      <c r="O28" s="221"/>
      <c r="P28" s="221"/>
      <c r="Q28" s="221"/>
      <c r="R28" s="221">
        <f>SUBTOTAL(9,R17:R26)</f>
        <v>1645836</v>
      </c>
      <c r="S28" s="221">
        <f>SUBTOTAL(9,S17:S26)</f>
        <v>3770327</v>
      </c>
      <c r="T28" s="222"/>
    </row>
    <row r="29" spans="1:20" outlineLevel="4">
      <c r="A29" s="220">
        <v>3</v>
      </c>
      <c r="B29" s="221" t="s">
        <v>24</v>
      </c>
      <c r="C29" s="221" t="s">
        <v>4</v>
      </c>
      <c r="D29" s="221" t="s">
        <v>16</v>
      </c>
      <c r="E29" s="64">
        <v>322</v>
      </c>
      <c r="F29" s="65">
        <f t="shared" si="0"/>
        <v>4.8737635150678631E-3</v>
      </c>
      <c r="G29" s="65">
        <f t="shared" si="1"/>
        <v>1.8459210374971245E-3</v>
      </c>
      <c r="H29" s="221">
        <f t="shared" si="2"/>
        <v>322</v>
      </c>
      <c r="I29" s="221">
        <f t="shared" si="3"/>
        <v>0</v>
      </c>
      <c r="J29" s="221">
        <f t="shared" si="4"/>
        <v>0</v>
      </c>
      <c r="K29" s="221">
        <f t="shared" si="5"/>
        <v>0</v>
      </c>
      <c r="L29" s="221">
        <f t="shared" si="6"/>
        <v>322</v>
      </c>
      <c r="M29" s="221">
        <v>1</v>
      </c>
      <c r="N29" s="221">
        <v>30</v>
      </c>
      <c r="O29" s="221">
        <v>17</v>
      </c>
      <c r="P29" s="221">
        <v>3</v>
      </c>
      <c r="Q29" s="221" t="s">
        <v>17</v>
      </c>
      <c r="R29" s="221">
        <v>135592</v>
      </c>
      <c r="S29" s="221">
        <v>51355</v>
      </c>
      <c r="T29" s="222">
        <v>9</v>
      </c>
    </row>
    <row r="30" spans="1:20" outlineLevel="4">
      <c r="A30" s="220">
        <v>3</v>
      </c>
      <c r="B30" s="221" t="s">
        <v>24</v>
      </c>
      <c r="C30" s="221" t="s">
        <v>4</v>
      </c>
      <c r="D30" s="221" t="s">
        <v>19</v>
      </c>
      <c r="E30" s="64">
        <v>167</v>
      </c>
      <c r="F30" s="65">
        <f t="shared" si="0"/>
        <v>5.1916999334664007E-3</v>
      </c>
      <c r="G30" s="65">
        <f t="shared" si="1"/>
        <v>2.6727101352849855E-3</v>
      </c>
      <c r="H30" s="221">
        <f t="shared" si="2"/>
        <v>167</v>
      </c>
      <c r="I30" s="221">
        <f t="shared" si="3"/>
        <v>0</v>
      </c>
      <c r="J30" s="221">
        <f t="shared" si="4"/>
        <v>0</v>
      </c>
      <c r="K30" s="221">
        <f t="shared" si="5"/>
        <v>0</v>
      </c>
      <c r="L30" s="221">
        <f t="shared" si="6"/>
        <v>167</v>
      </c>
      <c r="M30" s="221">
        <v>1</v>
      </c>
      <c r="N30" s="221">
        <v>30</v>
      </c>
      <c r="O30" s="221">
        <v>18</v>
      </c>
      <c r="P30" s="221">
        <v>3</v>
      </c>
      <c r="Q30" s="221" t="s">
        <v>17</v>
      </c>
      <c r="R30" s="221">
        <v>74910</v>
      </c>
      <c r="S30" s="221">
        <v>38564</v>
      </c>
      <c r="T30" s="222">
        <v>9</v>
      </c>
    </row>
    <row r="31" spans="1:20" outlineLevel="4">
      <c r="A31" s="220">
        <v>3</v>
      </c>
      <c r="B31" s="221" t="s">
        <v>24</v>
      </c>
      <c r="C31" s="221" t="s">
        <v>4</v>
      </c>
      <c r="D31" s="221" t="s">
        <v>21</v>
      </c>
      <c r="E31" s="64">
        <v>55</v>
      </c>
      <c r="F31" s="65">
        <f t="shared" si="0"/>
        <v>5.1214225589225589E-3</v>
      </c>
      <c r="G31" s="65">
        <f t="shared" si="1"/>
        <v>2.4623316498316498E-3</v>
      </c>
      <c r="H31" s="221">
        <f t="shared" si="2"/>
        <v>55</v>
      </c>
      <c r="I31" s="221">
        <f t="shared" si="3"/>
        <v>0</v>
      </c>
      <c r="J31" s="221">
        <f t="shared" si="4"/>
        <v>0</v>
      </c>
      <c r="K31" s="221">
        <f t="shared" si="5"/>
        <v>0</v>
      </c>
      <c r="L31" s="221">
        <f t="shared" si="6"/>
        <v>55</v>
      </c>
      <c r="M31" s="221">
        <v>1</v>
      </c>
      <c r="N31" s="221">
        <v>30</v>
      </c>
      <c r="O31" s="221">
        <v>20</v>
      </c>
      <c r="P31" s="221">
        <v>3</v>
      </c>
      <c r="Q31" s="221" t="s">
        <v>17</v>
      </c>
      <c r="R31" s="221">
        <v>24337</v>
      </c>
      <c r="S31" s="221">
        <v>11701</v>
      </c>
      <c r="T31" s="222">
        <v>9</v>
      </c>
    </row>
    <row r="32" spans="1:20" outlineLevel="4">
      <c r="A32" s="220">
        <v>3</v>
      </c>
      <c r="B32" s="221" t="s">
        <v>24</v>
      </c>
      <c r="C32" s="221" t="s">
        <v>4</v>
      </c>
      <c r="D32" s="221" t="s">
        <v>109</v>
      </c>
      <c r="E32" s="64">
        <v>519</v>
      </c>
      <c r="F32" s="65">
        <f t="shared" si="0"/>
        <v>4.806340540926283E-3</v>
      </c>
      <c r="G32" s="65">
        <f t="shared" si="1"/>
        <v>1.2555082780275459E-3</v>
      </c>
      <c r="H32" s="221">
        <f t="shared" si="2"/>
        <v>519</v>
      </c>
      <c r="I32" s="221">
        <f t="shared" si="3"/>
        <v>0</v>
      </c>
      <c r="J32" s="221">
        <f t="shared" si="4"/>
        <v>0</v>
      </c>
      <c r="K32" s="221">
        <f t="shared" si="5"/>
        <v>519</v>
      </c>
      <c r="L32" s="221">
        <f t="shared" si="6"/>
        <v>0</v>
      </c>
      <c r="M32" s="221">
        <v>3</v>
      </c>
      <c r="N32" s="221">
        <v>30</v>
      </c>
      <c r="O32" s="221">
        <v>162</v>
      </c>
      <c r="P32" s="221">
        <v>3</v>
      </c>
      <c r="Q32" s="221" t="s">
        <v>17</v>
      </c>
      <c r="R32" s="221">
        <v>215524</v>
      </c>
      <c r="S32" s="221">
        <v>56299</v>
      </c>
      <c r="T32" s="222">
        <v>9</v>
      </c>
    </row>
    <row r="33" spans="1:20" outlineLevel="4">
      <c r="A33" s="220">
        <v>3</v>
      </c>
      <c r="B33" s="221" t="s">
        <v>24</v>
      </c>
      <c r="C33" s="221" t="s">
        <v>4</v>
      </c>
      <c r="D33" s="221" t="s">
        <v>107</v>
      </c>
      <c r="E33" s="64">
        <v>29</v>
      </c>
      <c r="F33" s="65">
        <f t="shared" si="0"/>
        <v>1.4176644316730522E-2</v>
      </c>
      <c r="G33" s="65">
        <f t="shared" si="1"/>
        <v>0</v>
      </c>
      <c r="H33" s="221">
        <f t="shared" si="2"/>
        <v>29</v>
      </c>
      <c r="I33" s="221">
        <f t="shared" si="3"/>
        <v>0</v>
      </c>
      <c r="J33" s="221">
        <f t="shared" si="4"/>
        <v>0</v>
      </c>
      <c r="K33" s="221">
        <f t="shared" si="5"/>
        <v>0</v>
      </c>
      <c r="L33" s="221">
        <f t="shared" si="6"/>
        <v>29</v>
      </c>
      <c r="M33" s="221">
        <v>8</v>
      </c>
      <c r="N33" s="221">
        <v>30</v>
      </c>
      <c r="O33" s="221">
        <v>217</v>
      </c>
      <c r="P33" s="221">
        <v>3</v>
      </c>
      <c r="Q33" s="221" t="s">
        <v>17</v>
      </c>
      <c r="R33" s="221">
        <v>35521</v>
      </c>
      <c r="S33" s="221">
        <v>0</v>
      </c>
      <c r="T33" s="222">
        <v>9</v>
      </c>
    </row>
    <row r="34" spans="1:20" outlineLevel="4">
      <c r="A34" s="220">
        <v>3</v>
      </c>
      <c r="B34" s="221" t="s">
        <v>24</v>
      </c>
      <c r="C34" s="221" t="s">
        <v>4</v>
      </c>
      <c r="D34" s="221" t="s">
        <v>111</v>
      </c>
      <c r="E34" s="64">
        <v>1</v>
      </c>
      <c r="F34" s="65">
        <f t="shared" si="0"/>
        <v>4.6643518518518518E-3</v>
      </c>
      <c r="G34" s="65">
        <f t="shared" si="1"/>
        <v>7.407407407407407E-4</v>
      </c>
      <c r="H34" s="221">
        <f t="shared" si="2"/>
        <v>1</v>
      </c>
      <c r="I34" s="221">
        <f t="shared" si="3"/>
        <v>0</v>
      </c>
      <c r="J34" s="221">
        <f t="shared" si="4"/>
        <v>0</v>
      </c>
      <c r="K34" s="221">
        <f t="shared" si="5"/>
        <v>1</v>
      </c>
      <c r="L34" s="221">
        <f t="shared" si="6"/>
        <v>0</v>
      </c>
      <c r="M34" s="221">
        <v>3</v>
      </c>
      <c r="N34" s="221">
        <v>30</v>
      </c>
      <c r="O34" s="221">
        <v>224</v>
      </c>
      <c r="P34" s="221">
        <v>3</v>
      </c>
      <c r="Q34" s="221" t="s">
        <v>17</v>
      </c>
      <c r="R34" s="221">
        <v>403</v>
      </c>
      <c r="S34" s="221">
        <v>64</v>
      </c>
      <c r="T34" s="222">
        <v>9</v>
      </c>
    </row>
    <row r="35" spans="1:20" outlineLevel="3">
      <c r="A35" s="220"/>
      <c r="B35" s="221"/>
      <c r="C35" s="207" t="s">
        <v>188</v>
      </c>
      <c r="D35" s="127"/>
      <c r="E35" s="128">
        <f>SUBTOTAL(9,E29:E34)</f>
        <v>1093</v>
      </c>
      <c r="F35" s="129"/>
      <c r="G35" s="129"/>
      <c r="H35" s="221">
        <f>SUBTOTAL(9,H29:H34)</f>
        <v>1093</v>
      </c>
      <c r="I35" s="221">
        <f>SUBTOTAL(9,I29:I34)</f>
        <v>0</v>
      </c>
      <c r="J35" s="221">
        <f>SUBTOTAL(9,J29:J34)</f>
        <v>0</v>
      </c>
      <c r="K35" s="221">
        <f>SUBTOTAL(9,K29:K34)</f>
        <v>520</v>
      </c>
      <c r="L35" s="221">
        <f>SUBTOTAL(9,L29:L34)</f>
        <v>573</v>
      </c>
      <c r="M35" s="221"/>
      <c r="N35" s="221"/>
      <c r="O35" s="221"/>
      <c r="P35" s="221"/>
      <c r="Q35" s="221"/>
      <c r="R35" s="221">
        <f>SUBTOTAL(9,R29:R34)</f>
        <v>486287</v>
      </c>
      <c r="S35" s="221">
        <f>SUBTOTAL(9,S29:S34)</f>
        <v>157983</v>
      </c>
      <c r="T35" s="222"/>
    </row>
    <row r="36" spans="1:20" outlineLevel="4">
      <c r="A36" s="220">
        <v>3</v>
      </c>
      <c r="B36" s="221" t="s">
        <v>24</v>
      </c>
      <c r="C36" s="221" t="s">
        <v>6</v>
      </c>
      <c r="D36" s="221" t="s">
        <v>113</v>
      </c>
      <c r="E36" s="64">
        <v>520</v>
      </c>
      <c r="F36" s="65">
        <f t="shared" si="0"/>
        <v>9.7000534188034192E-3</v>
      </c>
      <c r="G36" s="65">
        <f t="shared" si="1"/>
        <v>2.8646946225071223E-3</v>
      </c>
      <c r="H36" s="221">
        <f t="shared" si="2"/>
        <v>0</v>
      </c>
      <c r="I36" s="221">
        <f t="shared" si="3"/>
        <v>0</v>
      </c>
      <c r="J36" s="221">
        <f t="shared" si="4"/>
        <v>520</v>
      </c>
      <c r="K36" s="221">
        <f t="shared" si="5"/>
        <v>520</v>
      </c>
      <c r="L36" s="221">
        <f t="shared" si="6"/>
        <v>0</v>
      </c>
      <c r="M36" s="221">
        <v>3</v>
      </c>
      <c r="N36" s="221">
        <v>30</v>
      </c>
      <c r="O36" s="221">
        <v>202</v>
      </c>
      <c r="P36" s="221">
        <v>5</v>
      </c>
      <c r="Q36" s="221" t="s">
        <v>6</v>
      </c>
      <c r="R36" s="221">
        <v>435804</v>
      </c>
      <c r="S36" s="221">
        <v>128705</v>
      </c>
      <c r="T36" s="222">
        <v>9</v>
      </c>
    </row>
    <row r="37" spans="1:20" outlineLevel="3">
      <c r="A37" s="220"/>
      <c r="B37" s="221"/>
      <c r="C37" s="210" t="s">
        <v>190</v>
      </c>
      <c r="D37" s="135"/>
      <c r="E37" s="136">
        <f>SUBTOTAL(9,E36:E36)</f>
        <v>520</v>
      </c>
      <c r="F37" s="137"/>
      <c r="G37" s="137"/>
      <c r="H37" s="221">
        <f>SUBTOTAL(9,H36:H36)</f>
        <v>0</v>
      </c>
      <c r="I37" s="221">
        <f>SUBTOTAL(9,I36:I36)</f>
        <v>0</v>
      </c>
      <c r="J37" s="221">
        <f>SUBTOTAL(9,J36:J36)</f>
        <v>520</v>
      </c>
      <c r="K37" s="221">
        <f>SUBTOTAL(9,K36:K36)</f>
        <v>520</v>
      </c>
      <c r="L37" s="221">
        <f>SUBTOTAL(9,L36:L36)</f>
        <v>0</v>
      </c>
      <c r="M37" s="221"/>
      <c r="N37" s="221"/>
      <c r="O37" s="221"/>
      <c r="P37" s="221"/>
      <c r="Q37" s="221"/>
      <c r="R37" s="221">
        <f>SUBTOTAL(9,R36:R36)</f>
        <v>435804</v>
      </c>
      <c r="S37" s="221">
        <f>SUBTOTAL(9,S36:S36)</f>
        <v>128705</v>
      </c>
      <c r="T37" s="222"/>
    </row>
    <row r="38" spans="1:20" ht="15.6" outlineLevel="2">
      <c r="A38" s="220"/>
      <c r="B38" s="111" t="s">
        <v>82</v>
      </c>
      <c r="C38" s="77"/>
      <c r="D38" s="77"/>
      <c r="E38" s="78">
        <f>SUBTOTAL(9,E29:E36)</f>
        <v>1613</v>
      </c>
      <c r="F38" s="79">
        <v>6.6164597253794404E-3</v>
      </c>
      <c r="G38" s="79">
        <v>2.057128424146403E-3</v>
      </c>
      <c r="H38" s="221">
        <f>SUBTOTAL(9,H29:H36)</f>
        <v>1093</v>
      </c>
      <c r="I38" s="221">
        <f>SUBTOTAL(9,I29:I36)</f>
        <v>0</v>
      </c>
      <c r="J38" s="221">
        <f>SUBTOTAL(9,J29:J36)</f>
        <v>520</v>
      </c>
      <c r="K38" s="221">
        <f>SUBTOTAL(9,K29:K36)</f>
        <v>1040</v>
      </c>
      <c r="L38" s="221">
        <f>SUBTOTAL(9,L29:L36)</f>
        <v>573</v>
      </c>
      <c r="M38" s="221"/>
      <c r="N38" s="221"/>
      <c r="O38" s="221"/>
      <c r="P38" s="221"/>
      <c r="Q38" s="221"/>
      <c r="R38" s="221">
        <f>SUBTOTAL(9,R29:R36)</f>
        <v>922091</v>
      </c>
      <c r="S38" s="221">
        <f>SUBTOTAL(9,S29:S36)</f>
        <v>286688</v>
      </c>
      <c r="T38" s="222"/>
    </row>
    <row r="39" spans="1:20" outlineLevel="4">
      <c r="A39" s="220">
        <v>3</v>
      </c>
      <c r="B39" s="221" t="s">
        <v>25</v>
      </c>
      <c r="C39" s="221" t="s">
        <v>4</v>
      </c>
      <c r="D39" s="221" t="s">
        <v>16</v>
      </c>
      <c r="E39" s="64">
        <v>81</v>
      </c>
      <c r="F39" s="65">
        <f t="shared" si="0"/>
        <v>1.3151291723822588E-2</v>
      </c>
      <c r="G39" s="65">
        <f t="shared" si="1"/>
        <v>1.9097222222222222E-3</v>
      </c>
      <c r="H39" s="221">
        <f t="shared" si="2"/>
        <v>81</v>
      </c>
      <c r="I39" s="221">
        <f t="shared" si="3"/>
        <v>0</v>
      </c>
      <c r="J39" s="221">
        <f t="shared" si="4"/>
        <v>0</v>
      </c>
      <c r="K39" s="221">
        <f t="shared" si="5"/>
        <v>0</v>
      </c>
      <c r="L39" s="221">
        <f t="shared" si="6"/>
        <v>81</v>
      </c>
      <c r="M39" s="221">
        <v>1</v>
      </c>
      <c r="N39" s="221">
        <v>27</v>
      </c>
      <c r="O39" s="221">
        <v>17</v>
      </c>
      <c r="P39" s="221">
        <v>3</v>
      </c>
      <c r="Q39" s="221" t="s">
        <v>17</v>
      </c>
      <c r="R39" s="221">
        <v>92038</v>
      </c>
      <c r="S39" s="221">
        <v>13365</v>
      </c>
      <c r="T39" s="222">
        <v>9</v>
      </c>
    </row>
    <row r="40" spans="1:20" outlineLevel="4">
      <c r="A40" s="220">
        <v>3</v>
      </c>
      <c r="B40" s="221" t="s">
        <v>25</v>
      </c>
      <c r="C40" s="221" t="s">
        <v>4</v>
      </c>
      <c r="D40" s="221" t="s">
        <v>19</v>
      </c>
      <c r="E40" s="64">
        <v>91</v>
      </c>
      <c r="F40" s="65">
        <f t="shared" si="0"/>
        <v>8.4341931216931204E-3</v>
      </c>
      <c r="G40" s="65">
        <f t="shared" si="1"/>
        <v>3.425289987789988E-3</v>
      </c>
      <c r="H40" s="221">
        <f t="shared" si="2"/>
        <v>91</v>
      </c>
      <c r="I40" s="221">
        <f t="shared" si="3"/>
        <v>0</v>
      </c>
      <c r="J40" s="221">
        <f t="shared" si="4"/>
        <v>0</v>
      </c>
      <c r="K40" s="221">
        <f t="shared" si="5"/>
        <v>0</v>
      </c>
      <c r="L40" s="221">
        <f t="shared" si="6"/>
        <v>91</v>
      </c>
      <c r="M40" s="221">
        <v>1</v>
      </c>
      <c r="N40" s="221">
        <v>27</v>
      </c>
      <c r="O40" s="221">
        <v>18</v>
      </c>
      <c r="P40" s="221">
        <v>3</v>
      </c>
      <c r="Q40" s="221" t="s">
        <v>17</v>
      </c>
      <c r="R40" s="221">
        <v>66313</v>
      </c>
      <c r="S40" s="221">
        <v>26931</v>
      </c>
      <c r="T40" s="222">
        <v>9</v>
      </c>
    </row>
    <row r="41" spans="1:20" outlineLevel="4">
      <c r="A41" s="220">
        <v>3</v>
      </c>
      <c r="B41" s="221" t="s">
        <v>25</v>
      </c>
      <c r="C41" s="221" t="s">
        <v>4</v>
      </c>
      <c r="D41" s="221" t="s">
        <v>21</v>
      </c>
      <c r="E41" s="64">
        <v>16</v>
      </c>
      <c r="F41" s="65">
        <f t="shared" si="0"/>
        <v>8.9800347222222226E-3</v>
      </c>
      <c r="G41" s="65">
        <f t="shared" si="1"/>
        <v>6.3932291666666669E-3</v>
      </c>
      <c r="H41" s="221">
        <f t="shared" si="2"/>
        <v>16</v>
      </c>
      <c r="I41" s="221">
        <f t="shared" si="3"/>
        <v>0</v>
      </c>
      <c r="J41" s="221">
        <f t="shared" si="4"/>
        <v>0</v>
      </c>
      <c r="K41" s="221">
        <f t="shared" si="5"/>
        <v>0</v>
      </c>
      <c r="L41" s="221">
        <f t="shared" si="6"/>
        <v>16</v>
      </c>
      <c r="M41" s="221">
        <v>1</v>
      </c>
      <c r="N41" s="221">
        <v>27</v>
      </c>
      <c r="O41" s="221">
        <v>20</v>
      </c>
      <c r="P41" s="221">
        <v>3</v>
      </c>
      <c r="Q41" s="221" t="s">
        <v>17</v>
      </c>
      <c r="R41" s="221">
        <v>12414</v>
      </c>
      <c r="S41" s="221">
        <v>8838</v>
      </c>
      <c r="T41" s="222">
        <v>9</v>
      </c>
    </row>
    <row r="42" spans="1:20" outlineLevel="4">
      <c r="A42" s="220">
        <v>3</v>
      </c>
      <c r="B42" s="221" t="s">
        <v>25</v>
      </c>
      <c r="C42" s="221" t="s">
        <v>4</v>
      </c>
      <c r="D42" s="221" t="s">
        <v>109</v>
      </c>
      <c r="E42" s="64">
        <v>302</v>
      </c>
      <c r="F42" s="65">
        <f t="shared" si="0"/>
        <v>7.9120293720873203E-3</v>
      </c>
      <c r="G42" s="65">
        <f t="shared" si="1"/>
        <v>2.1200484424822173E-3</v>
      </c>
      <c r="H42" s="221">
        <f t="shared" si="2"/>
        <v>302</v>
      </c>
      <c r="I42" s="221">
        <f t="shared" si="3"/>
        <v>0</v>
      </c>
      <c r="J42" s="221">
        <f t="shared" si="4"/>
        <v>0</v>
      </c>
      <c r="K42" s="221">
        <f t="shared" si="5"/>
        <v>302</v>
      </c>
      <c r="L42" s="221">
        <f t="shared" si="6"/>
        <v>0</v>
      </c>
      <c r="M42" s="221">
        <v>3</v>
      </c>
      <c r="N42" s="221">
        <v>27</v>
      </c>
      <c r="O42" s="221">
        <v>162</v>
      </c>
      <c r="P42" s="221">
        <v>3</v>
      </c>
      <c r="Q42" s="221" t="s">
        <v>17</v>
      </c>
      <c r="R42" s="221">
        <v>206447</v>
      </c>
      <c r="S42" s="221">
        <v>55318</v>
      </c>
      <c r="T42" s="222">
        <v>9</v>
      </c>
    </row>
    <row r="43" spans="1:20" outlineLevel="4">
      <c r="A43" s="220">
        <v>3</v>
      </c>
      <c r="B43" s="221" t="s">
        <v>25</v>
      </c>
      <c r="C43" s="221" t="s">
        <v>4</v>
      </c>
      <c r="D43" s="221" t="s">
        <v>107</v>
      </c>
      <c r="E43" s="64">
        <v>35</v>
      </c>
      <c r="F43" s="65">
        <f t="shared" si="0"/>
        <v>1.6679563492063492E-2</v>
      </c>
      <c r="G43" s="65">
        <f t="shared" si="1"/>
        <v>0</v>
      </c>
      <c r="H43" s="221">
        <f t="shared" si="2"/>
        <v>35</v>
      </c>
      <c r="I43" s="221">
        <f t="shared" si="3"/>
        <v>0</v>
      </c>
      <c r="J43" s="221">
        <f t="shared" si="4"/>
        <v>0</v>
      </c>
      <c r="K43" s="221">
        <f t="shared" si="5"/>
        <v>0</v>
      </c>
      <c r="L43" s="221">
        <f t="shared" si="6"/>
        <v>35</v>
      </c>
      <c r="M43" s="221">
        <v>8</v>
      </c>
      <c r="N43" s="221">
        <v>27</v>
      </c>
      <c r="O43" s="221">
        <v>217</v>
      </c>
      <c r="P43" s="221">
        <v>3</v>
      </c>
      <c r="Q43" s="221" t="s">
        <v>17</v>
      </c>
      <c r="R43" s="221">
        <v>50439</v>
      </c>
      <c r="S43" s="221">
        <v>0</v>
      </c>
      <c r="T43" s="222">
        <v>9</v>
      </c>
    </row>
    <row r="44" spans="1:20" outlineLevel="3">
      <c r="A44" s="220"/>
      <c r="B44" s="221"/>
      <c r="C44" s="207" t="s">
        <v>188</v>
      </c>
      <c r="D44" s="127"/>
      <c r="E44" s="128">
        <f>SUBTOTAL(9,E39:E43)</f>
        <v>525</v>
      </c>
      <c r="F44" s="129"/>
      <c r="G44" s="129"/>
      <c r="H44" s="221">
        <f>SUBTOTAL(9,H39:H43)</f>
        <v>525</v>
      </c>
      <c r="I44" s="221">
        <f>SUBTOTAL(9,I39:I43)</f>
        <v>0</v>
      </c>
      <c r="J44" s="221">
        <f>SUBTOTAL(9,J39:J43)</f>
        <v>0</v>
      </c>
      <c r="K44" s="221">
        <f>SUBTOTAL(9,K39:K43)</f>
        <v>302</v>
      </c>
      <c r="L44" s="221">
        <f>SUBTOTAL(9,L39:L43)</f>
        <v>223</v>
      </c>
      <c r="M44" s="221"/>
      <c r="N44" s="221"/>
      <c r="O44" s="221"/>
      <c r="P44" s="221"/>
      <c r="Q44" s="221"/>
      <c r="R44" s="221">
        <f>SUBTOTAL(9,R39:R43)</f>
        <v>427651</v>
      </c>
      <c r="S44" s="221">
        <f>SUBTOTAL(9,S39:S43)</f>
        <v>104452</v>
      </c>
      <c r="T44" s="222"/>
    </row>
    <row r="45" spans="1:20" outlineLevel="4">
      <c r="A45" s="220">
        <v>3</v>
      </c>
      <c r="B45" s="221" t="s">
        <v>25</v>
      </c>
      <c r="C45" s="221" t="s">
        <v>6</v>
      </c>
      <c r="D45" s="221" t="s">
        <v>114</v>
      </c>
      <c r="E45" s="64">
        <v>171</v>
      </c>
      <c r="F45" s="65">
        <f t="shared" si="0"/>
        <v>2.2170578839072991E-2</v>
      </c>
      <c r="G45" s="65">
        <f t="shared" si="1"/>
        <v>3.9251678579163953E-3</v>
      </c>
      <c r="H45" s="221">
        <f t="shared" si="2"/>
        <v>0</v>
      </c>
      <c r="I45" s="221">
        <f t="shared" si="3"/>
        <v>0</v>
      </c>
      <c r="J45" s="221">
        <f t="shared" si="4"/>
        <v>171</v>
      </c>
      <c r="K45" s="221">
        <f t="shared" si="5"/>
        <v>171</v>
      </c>
      <c r="L45" s="221">
        <f t="shared" si="6"/>
        <v>0</v>
      </c>
      <c r="M45" s="221">
        <v>3</v>
      </c>
      <c r="N45" s="221">
        <v>27</v>
      </c>
      <c r="O45" s="221">
        <v>169</v>
      </c>
      <c r="P45" s="221">
        <v>5</v>
      </c>
      <c r="Q45" s="221" t="s">
        <v>6</v>
      </c>
      <c r="R45" s="221">
        <v>327557</v>
      </c>
      <c r="S45" s="221">
        <v>57992</v>
      </c>
      <c r="T45" s="222">
        <v>9</v>
      </c>
    </row>
    <row r="46" spans="1:20" outlineLevel="3">
      <c r="A46" s="220"/>
      <c r="B46" s="221"/>
      <c r="C46" s="210" t="s">
        <v>190</v>
      </c>
      <c r="D46" s="135"/>
      <c r="E46" s="136">
        <f>SUBTOTAL(9,E45:E45)</f>
        <v>171</v>
      </c>
      <c r="F46" s="137"/>
      <c r="G46" s="137"/>
      <c r="H46" s="221">
        <f>SUBTOTAL(9,H45:H45)</f>
        <v>0</v>
      </c>
      <c r="I46" s="221">
        <f>SUBTOTAL(9,I45:I45)</f>
        <v>0</v>
      </c>
      <c r="J46" s="221">
        <f>SUBTOTAL(9,J45:J45)</f>
        <v>171</v>
      </c>
      <c r="K46" s="221">
        <f>SUBTOTAL(9,K45:K45)</f>
        <v>171</v>
      </c>
      <c r="L46" s="221">
        <f>SUBTOTAL(9,L45:L45)</f>
        <v>0</v>
      </c>
      <c r="M46" s="221"/>
      <c r="N46" s="221"/>
      <c r="O46" s="221"/>
      <c r="P46" s="221"/>
      <c r="Q46" s="221"/>
      <c r="R46" s="221">
        <f>SUBTOTAL(9,R45:R45)</f>
        <v>327557</v>
      </c>
      <c r="S46" s="221">
        <f>SUBTOTAL(9,S45:S45)</f>
        <v>57992</v>
      </c>
      <c r="T46" s="222"/>
    </row>
    <row r="47" spans="1:20" ht="15.6" outlineLevel="2">
      <c r="A47" s="220"/>
      <c r="B47" s="111" t="s">
        <v>83</v>
      </c>
      <c r="C47" s="77"/>
      <c r="D47" s="77"/>
      <c r="E47" s="78">
        <f>SUBTOTAL(9,E39:E45)</f>
        <v>696</v>
      </c>
      <c r="F47" s="79">
        <v>1.255866858237548E-2</v>
      </c>
      <c r="G47" s="79">
        <v>2.7013489782886334E-3</v>
      </c>
      <c r="H47" s="221">
        <f>SUBTOTAL(9,H39:H45)</f>
        <v>525</v>
      </c>
      <c r="I47" s="221">
        <f>SUBTOTAL(9,I39:I45)</f>
        <v>0</v>
      </c>
      <c r="J47" s="221">
        <f>SUBTOTAL(9,J39:J45)</f>
        <v>171</v>
      </c>
      <c r="K47" s="221">
        <f>SUBTOTAL(9,K39:K45)</f>
        <v>473</v>
      </c>
      <c r="L47" s="221">
        <f>SUBTOTAL(9,L39:L45)</f>
        <v>223</v>
      </c>
      <c r="M47" s="221"/>
      <c r="N47" s="221"/>
      <c r="O47" s="221"/>
      <c r="P47" s="221"/>
      <c r="Q47" s="221"/>
      <c r="R47" s="221">
        <f>SUBTOTAL(9,R39:R45)</f>
        <v>755208</v>
      </c>
      <c r="S47" s="221">
        <f>SUBTOTAL(9,S39:S45)</f>
        <v>162444</v>
      </c>
      <c r="T47" s="222"/>
    </row>
    <row r="48" spans="1:20" outlineLevel="4">
      <c r="A48" s="220">
        <v>3</v>
      </c>
      <c r="B48" s="221" t="s">
        <v>26</v>
      </c>
      <c r="C48" s="221" t="s">
        <v>4</v>
      </c>
      <c r="D48" s="221" t="s">
        <v>16</v>
      </c>
      <c r="E48" s="64">
        <v>682</v>
      </c>
      <c r="F48" s="65">
        <f t="shared" si="0"/>
        <v>7.6233266807863576E-3</v>
      </c>
      <c r="G48" s="65">
        <f t="shared" si="1"/>
        <v>4.2664548712935809E-3</v>
      </c>
      <c r="H48" s="221">
        <f t="shared" si="2"/>
        <v>682</v>
      </c>
      <c r="I48" s="221">
        <f t="shared" si="3"/>
        <v>0</v>
      </c>
      <c r="J48" s="221">
        <f t="shared" si="4"/>
        <v>0</v>
      </c>
      <c r="K48" s="221">
        <f t="shared" si="5"/>
        <v>0</v>
      </c>
      <c r="L48" s="221">
        <f t="shared" si="6"/>
        <v>682</v>
      </c>
      <c r="M48" s="221">
        <v>1</v>
      </c>
      <c r="N48" s="221">
        <v>16</v>
      </c>
      <c r="O48" s="221">
        <v>17</v>
      </c>
      <c r="P48" s="221">
        <v>3</v>
      </c>
      <c r="Q48" s="221" t="s">
        <v>17</v>
      </c>
      <c r="R48" s="221">
        <v>449203</v>
      </c>
      <c r="S48" s="221">
        <v>251400</v>
      </c>
      <c r="T48" s="222">
        <v>9</v>
      </c>
    </row>
    <row r="49" spans="1:20" outlineLevel="4">
      <c r="A49" s="220">
        <v>3</v>
      </c>
      <c r="B49" s="221" t="s">
        <v>26</v>
      </c>
      <c r="C49" s="221" t="s">
        <v>4</v>
      </c>
      <c r="D49" s="221" t="s">
        <v>19</v>
      </c>
      <c r="E49" s="64">
        <v>110</v>
      </c>
      <c r="F49" s="65">
        <f t="shared" si="0"/>
        <v>5.5230429292929296E-3</v>
      </c>
      <c r="G49" s="65">
        <f t="shared" si="1"/>
        <v>4.4036195286195293E-3</v>
      </c>
      <c r="H49" s="221">
        <f t="shared" si="2"/>
        <v>110</v>
      </c>
      <c r="I49" s="221">
        <f t="shared" si="3"/>
        <v>0</v>
      </c>
      <c r="J49" s="221">
        <f t="shared" si="4"/>
        <v>0</v>
      </c>
      <c r="K49" s="221">
        <f t="shared" si="5"/>
        <v>0</v>
      </c>
      <c r="L49" s="221">
        <f t="shared" si="6"/>
        <v>110</v>
      </c>
      <c r="M49" s="221">
        <v>1</v>
      </c>
      <c r="N49" s="221">
        <v>16</v>
      </c>
      <c r="O49" s="221">
        <v>18</v>
      </c>
      <c r="P49" s="221">
        <v>3</v>
      </c>
      <c r="Q49" s="221" t="s">
        <v>17</v>
      </c>
      <c r="R49" s="221">
        <v>52491</v>
      </c>
      <c r="S49" s="221">
        <v>41852</v>
      </c>
      <c r="T49" s="222">
        <v>9</v>
      </c>
    </row>
    <row r="50" spans="1:20" outlineLevel="4">
      <c r="A50" s="220">
        <v>3</v>
      </c>
      <c r="B50" s="221" t="s">
        <v>26</v>
      </c>
      <c r="C50" s="221" t="s">
        <v>4</v>
      </c>
      <c r="D50" s="221" t="s">
        <v>20</v>
      </c>
      <c r="E50" s="64">
        <v>430</v>
      </c>
      <c r="F50" s="65">
        <f t="shared" si="0"/>
        <v>7.565622308354867E-3</v>
      </c>
      <c r="G50" s="65">
        <f t="shared" si="1"/>
        <v>4.9548611111111113E-3</v>
      </c>
      <c r="H50" s="221">
        <f t="shared" si="2"/>
        <v>430</v>
      </c>
      <c r="I50" s="221">
        <f t="shared" si="3"/>
        <v>0</v>
      </c>
      <c r="J50" s="221">
        <f t="shared" si="4"/>
        <v>0</v>
      </c>
      <c r="K50" s="221">
        <f t="shared" si="5"/>
        <v>0</v>
      </c>
      <c r="L50" s="221">
        <f t="shared" si="6"/>
        <v>430</v>
      </c>
      <c r="M50" s="221">
        <v>1</v>
      </c>
      <c r="N50" s="221">
        <v>16</v>
      </c>
      <c r="O50" s="221">
        <v>19</v>
      </c>
      <c r="P50" s="221">
        <v>3</v>
      </c>
      <c r="Q50" s="221" t="s">
        <v>17</v>
      </c>
      <c r="R50" s="221">
        <v>281078</v>
      </c>
      <c r="S50" s="221">
        <v>184083</v>
      </c>
      <c r="T50" s="222">
        <v>9</v>
      </c>
    </row>
    <row r="51" spans="1:20" outlineLevel="4">
      <c r="A51" s="220">
        <v>3</v>
      </c>
      <c r="B51" s="221" t="s">
        <v>26</v>
      </c>
      <c r="C51" s="221" t="s">
        <v>4</v>
      </c>
      <c r="D51" s="221" t="s">
        <v>21</v>
      </c>
      <c r="E51" s="64">
        <v>75</v>
      </c>
      <c r="F51" s="65">
        <f t="shared" si="0"/>
        <v>6.1651234567901229E-3</v>
      </c>
      <c r="G51" s="65">
        <f t="shared" si="1"/>
        <v>3.9844135802469139E-3</v>
      </c>
      <c r="H51" s="221">
        <f t="shared" si="2"/>
        <v>75</v>
      </c>
      <c r="I51" s="221">
        <f t="shared" si="3"/>
        <v>0</v>
      </c>
      <c r="J51" s="221">
        <f t="shared" si="4"/>
        <v>0</v>
      </c>
      <c r="K51" s="221">
        <f t="shared" si="5"/>
        <v>0</v>
      </c>
      <c r="L51" s="221">
        <f t="shared" si="6"/>
        <v>75</v>
      </c>
      <c r="M51" s="221">
        <v>1</v>
      </c>
      <c r="N51" s="221">
        <v>16</v>
      </c>
      <c r="O51" s="221">
        <v>20</v>
      </c>
      <c r="P51" s="221">
        <v>3</v>
      </c>
      <c r="Q51" s="221" t="s">
        <v>17</v>
      </c>
      <c r="R51" s="221">
        <v>39950</v>
      </c>
      <c r="S51" s="221">
        <v>25819</v>
      </c>
      <c r="T51" s="222">
        <v>9</v>
      </c>
    </row>
    <row r="52" spans="1:20" outlineLevel="4">
      <c r="A52" s="220">
        <v>3</v>
      </c>
      <c r="B52" s="221" t="s">
        <v>26</v>
      </c>
      <c r="C52" s="221" t="s">
        <v>4</v>
      </c>
      <c r="D52" s="221" t="s">
        <v>169</v>
      </c>
      <c r="E52" s="64">
        <v>4</v>
      </c>
      <c r="F52" s="65">
        <f t="shared" si="0"/>
        <v>1.3480902777777777E-2</v>
      </c>
      <c r="G52" s="65">
        <f t="shared" si="1"/>
        <v>4.0190972222222225E-3</v>
      </c>
      <c r="H52" s="221">
        <f t="shared" si="2"/>
        <v>4</v>
      </c>
      <c r="I52" s="221">
        <f t="shared" si="3"/>
        <v>0</v>
      </c>
      <c r="J52" s="221">
        <f t="shared" si="4"/>
        <v>0</v>
      </c>
      <c r="K52" s="221">
        <f t="shared" si="5"/>
        <v>4</v>
      </c>
      <c r="L52" s="221">
        <f t="shared" si="6"/>
        <v>0</v>
      </c>
      <c r="M52" s="221">
        <v>3</v>
      </c>
      <c r="N52" s="221">
        <v>16</v>
      </c>
      <c r="O52" s="221">
        <v>94</v>
      </c>
      <c r="P52" s="221">
        <v>3</v>
      </c>
      <c r="Q52" s="221" t="s">
        <v>17</v>
      </c>
      <c r="R52" s="221">
        <v>4659</v>
      </c>
      <c r="S52" s="221">
        <v>1389</v>
      </c>
      <c r="T52" s="222">
        <v>9</v>
      </c>
    </row>
    <row r="53" spans="1:20" outlineLevel="4">
      <c r="A53" s="220">
        <v>3</v>
      </c>
      <c r="B53" s="221" t="s">
        <v>26</v>
      </c>
      <c r="C53" s="221" t="s">
        <v>4</v>
      </c>
      <c r="D53" s="221" t="s">
        <v>115</v>
      </c>
      <c r="E53" s="64">
        <v>1124</v>
      </c>
      <c r="F53" s="65">
        <f t="shared" si="0"/>
        <v>8.5243467444312635E-3</v>
      </c>
      <c r="G53" s="65">
        <f t="shared" si="1"/>
        <v>1.4913565144325819E-3</v>
      </c>
      <c r="H53" s="221">
        <f t="shared" si="2"/>
        <v>1124</v>
      </c>
      <c r="I53" s="221">
        <f t="shared" si="3"/>
        <v>0</v>
      </c>
      <c r="J53" s="221">
        <f t="shared" si="4"/>
        <v>0</v>
      </c>
      <c r="K53" s="221">
        <f t="shared" si="5"/>
        <v>1124</v>
      </c>
      <c r="L53" s="221">
        <f t="shared" si="6"/>
        <v>0</v>
      </c>
      <c r="M53" s="221">
        <v>3</v>
      </c>
      <c r="N53" s="221">
        <v>16</v>
      </c>
      <c r="O53" s="221">
        <v>171</v>
      </c>
      <c r="P53" s="221">
        <v>3</v>
      </c>
      <c r="Q53" s="221" t="s">
        <v>17</v>
      </c>
      <c r="R53" s="221">
        <v>827830</v>
      </c>
      <c r="S53" s="221">
        <v>144831</v>
      </c>
      <c r="T53" s="222">
        <v>9</v>
      </c>
    </row>
    <row r="54" spans="1:20" outlineLevel="4">
      <c r="A54" s="220">
        <v>3</v>
      </c>
      <c r="B54" s="221" t="s">
        <v>26</v>
      </c>
      <c r="C54" s="221" t="s">
        <v>4</v>
      </c>
      <c r="D54" s="221" t="s">
        <v>107</v>
      </c>
      <c r="E54" s="64">
        <v>43</v>
      </c>
      <c r="F54" s="65">
        <f t="shared" si="0"/>
        <v>7.6655361757105951E-3</v>
      </c>
      <c r="G54" s="65">
        <f t="shared" si="1"/>
        <v>0</v>
      </c>
      <c r="H54" s="221">
        <f t="shared" si="2"/>
        <v>43</v>
      </c>
      <c r="I54" s="221">
        <f t="shared" si="3"/>
        <v>0</v>
      </c>
      <c r="J54" s="221">
        <f t="shared" si="4"/>
        <v>0</v>
      </c>
      <c r="K54" s="221">
        <f t="shared" si="5"/>
        <v>0</v>
      </c>
      <c r="L54" s="221">
        <f t="shared" si="6"/>
        <v>43</v>
      </c>
      <c r="M54" s="221">
        <v>8</v>
      </c>
      <c r="N54" s="221">
        <v>16</v>
      </c>
      <c r="O54" s="221">
        <v>217</v>
      </c>
      <c r="P54" s="221">
        <v>3</v>
      </c>
      <c r="Q54" s="221" t="s">
        <v>17</v>
      </c>
      <c r="R54" s="221">
        <v>28479</v>
      </c>
      <c r="S54" s="221">
        <v>0</v>
      </c>
      <c r="T54" s="222">
        <v>9</v>
      </c>
    </row>
    <row r="55" spans="1:20" outlineLevel="3">
      <c r="A55" s="220"/>
      <c r="B55" s="221"/>
      <c r="C55" s="207" t="s">
        <v>188</v>
      </c>
      <c r="D55" s="127"/>
      <c r="E55" s="128">
        <f>SUBTOTAL(9,E48:E54)</f>
        <v>2468</v>
      </c>
      <c r="F55" s="129"/>
      <c r="G55" s="129"/>
      <c r="H55" s="221">
        <f>SUBTOTAL(9,H48:H54)</f>
        <v>2468</v>
      </c>
      <c r="I55" s="221">
        <f>SUBTOTAL(9,I48:I54)</f>
        <v>0</v>
      </c>
      <c r="J55" s="221">
        <f>SUBTOTAL(9,J48:J54)</f>
        <v>0</v>
      </c>
      <c r="K55" s="221">
        <f>SUBTOTAL(9,K48:K54)</f>
        <v>1128</v>
      </c>
      <c r="L55" s="221">
        <f>SUBTOTAL(9,L48:L54)</f>
        <v>1340</v>
      </c>
      <c r="M55" s="221"/>
      <c r="N55" s="221"/>
      <c r="O55" s="221"/>
      <c r="P55" s="221"/>
      <c r="Q55" s="221"/>
      <c r="R55" s="221">
        <f>SUBTOTAL(9,R48:R54)</f>
        <v>1683690</v>
      </c>
      <c r="S55" s="221">
        <f>SUBTOTAL(9,S48:S54)</f>
        <v>649374</v>
      </c>
      <c r="T55" s="222"/>
    </row>
    <row r="56" spans="1:20" ht="15.6" outlineLevel="2">
      <c r="A56" s="220"/>
      <c r="B56" s="111" t="s">
        <v>84</v>
      </c>
      <c r="C56" s="77"/>
      <c r="D56" s="77"/>
      <c r="E56" s="78">
        <f>SUBTOTAL(9,E48:E54)</f>
        <v>2468</v>
      </c>
      <c r="F56" s="79">
        <v>7.8959290023410764E-3</v>
      </c>
      <c r="G56" s="79">
        <v>3.0453414820817578E-3</v>
      </c>
      <c r="H56" s="221">
        <f>SUBTOTAL(9,H48:H54)</f>
        <v>2468</v>
      </c>
      <c r="I56" s="221">
        <f>SUBTOTAL(9,I48:I54)</f>
        <v>0</v>
      </c>
      <c r="J56" s="221">
        <f>SUBTOTAL(9,J48:J54)</f>
        <v>0</v>
      </c>
      <c r="K56" s="221">
        <f>SUBTOTAL(9,K48:K54)</f>
        <v>1128</v>
      </c>
      <c r="L56" s="221">
        <f>SUBTOTAL(9,L48:L54)</f>
        <v>1340</v>
      </c>
      <c r="M56" s="221"/>
      <c r="N56" s="221"/>
      <c r="O56" s="221"/>
      <c r="P56" s="221"/>
      <c r="Q56" s="221"/>
      <c r="R56" s="221">
        <f>SUBTOTAL(9,R48:R54)</f>
        <v>1683690</v>
      </c>
      <c r="S56" s="221">
        <f>SUBTOTAL(9,S48:S54)</f>
        <v>649374</v>
      </c>
      <c r="T56" s="222"/>
    </row>
    <row r="57" spans="1:20" outlineLevel="4">
      <c r="A57" s="220">
        <v>3</v>
      </c>
      <c r="B57" s="221" t="s">
        <v>27</v>
      </c>
      <c r="C57" s="221" t="s">
        <v>4</v>
      </c>
      <c r="D57" s="221" t="s">
        <v>16</v>
      </c>
      <c r="E57" s="64">
        <v>239</v>
      </c>
      <c r="F57" s="65">
        <f t="shared" si="0"/>
        <v>6.9386816209514954E-3</v>
      </c>
      <c r="G57" s="65">
        <f t="shared" si="1"/>
        <v>1.2932744459941114E-2</v>
      </c>
      <c r="H57" s="221">
        <f t="shared" si="2"/>
        <v>239</v>
      </c>
      <c r="I57" s="221">
        <f t="shared" si="3"/>
        <v>0</v>
      </c>
      <c r="J57" s="221">
        <f t="shared" si="4"/>
        <v>0</v>
      </c>
      <c r="K57" s="221">
        <f t="shared" si="5"/>
        <v>0</v>
      </c>
      <c r="L57" s="221">
        <f t="shared" si="6"/>
        <v>239</v>
      </c>
      <c r="M57" s="221">
        <v>1</v>
      </c>
      <c r="N57" s="221">
        <v>26</v>
      </c>
      <c r="O57" s="221">
        <v>17</v>
      </c>
      <c r="P57" s="221">
        <v>3</v>
      </c>
      <c r="Q57" s="221" t="s">
        <v>17</v>
      </c>
      <c r="R57" s="221">
        <v>143281</v>
      </c>
      <c r="S57" s="221">
        <v>267056</v>
      </c>
      <c r="T57" s="222">
        <v>9</v>
      </c>
    </row>
    <row r="58" spans="1:20" outlineLevel="4">
      <c r="A58" s="220">
        <v>3</v>
      </c>
      <c r="B58" s="221" t="s">
        <v>27</v>
      </c>
      <c r="C58" s="221" t="s">
        <v>4</v>
      </c>
      <c r="D58" s="221" t="s">
        <v>19</v>
      </c>
      <c r="E58" s="64">
        <v>74</v>
      </c>
      <c r="F58" s="65">
        <f t="shared" si="0"/>
        <v>5.4105668168168168E-3</v>
      </c>
      <c r="G58" s="65">
        <f t="shared" si="1"/>
        <v>6.6403903903903896E-3</v>
      </c>
      <c r="H58" s="221">
        <f t="shared" si="2"/>
        <v>74</v>
      </c>
      <c r="I58" s="221">
        <f t="shared" si="3"/>
        <v>0</v>
      </c>
      <c r="J58" s="221">
        <f t="shared" si="4"/>
        <v>0</v>
      </c>
      <c r="K58" s="221">
        <f t="shared" si="5"/>
        <v>0</v>
      </c>
      <c r="L58" s="221">
        <f t="shared" si="6"/>
        <v>74</v>
      </c>
      <c r="M58" s="221">
        <v>1</v>
      </c>
      <c r="N58" s="221">
        <v>26</v>
      </c>
      <c r="O58" s="221">
        <v>18</v>
      </c>
      <c r="P58" s="221">
        <v>3</v>
      </c>
      <c r="Q58" s="221" t="s">
        <v>17</v>
      </c>
      <c r="R58" s="221">
        <v>34593</v>
      </c>
      <c r="S58" s="221">
        <v>42456</v>
      </c>
      <c r="T58" s="222">
        <v>9</v>
      </c>
    </row>
    <row r="59" spans="1:20" outlineLevel="4">
      <c r="A59" s="220">
        <v>3</v>
      </c>
      <c r="B59" s="221" t="s">
        <v>27</v>
      </c>
      <c r="C59" s="221" t="s">
        <v>4</v>
      </c>
      <c r="D59" s="221" t="s">
        <v>21</v>
      </c>
      <c r="E59" s="64">
        <v>120</v>
      </c>
      <c r="F59" s="65">
        <f t="shared" si="0"/>
        <v>6.7681327160493826E-3</v>
      </c>
      <c r="G59" s="65">
        <f t="shared" si="1"/>
        <v>1.5146412037037038E-2</v>
      </c>
      <c r="H59" s="221">
        <f t="shared" si="2"/>
        <v>120</v>
      </c>
      <c r="I59" s="221">
        <f t="shared" si="3"/>
        <v>0</v>
      </c>
      <c r="J59" s="221">
        <f t="shared" si="4"/>
        <v>0</v>
      </c>
      <c r="K59" s="221">
        <f t="shared" si="5"/>
        <v>0</v>
      </c>
      <c r="L59" s="221">
        <f t="shared" si="6"/>
        <v>120</v>
      </c>
      <c r="M59" s="221">
        <v>1</v>
      </c>
      <c r="N59" s="221">
        <v>26</v>
      </c>
      <c r="O59" s="221">
        <v>20</v>
      </c>
      <c r="P59" s="221">
        <v>3</v>
      </c>
      <c r="Q59" s="221" t="s">
        <v>17</v>
      </c>
      <c r="R59" s="221">
        <v>70172</v>
      </c>
      <c r="S59" s="221">
        <v>157038</v>
      </c>
      <c r="T59" s="222">
        <v>9</v>
      </c>
    </row>
    <row r="60" spans="1:20" outlineLevel="4">
      <c r="A60" s="220">
        <v>3</v>
      </c>
      <c r="B60" s="221" t="s">
        <v>27</v>
      </c>
      <c r="C60" s="221" t="s">
        <v>4</v>
      </c>
      <c r="D60" s="221" t="s">
        <v>109</v>
      </c>
      <c r="E60" s="64">
        <v>212</v>
      </c>
      <c r="F60" s="65">
        <f t="shared" si="0"/>
        <v>7.3970344164919636E-3</v>
      </c>
      <c r="G60" s="65">
        <f t="shared" si="1"/>
        <v>5.6714600803633823E-3</v>
      </c>
      <c r="H60" s="221">
        <f t="shared" si="2"/>
        <v>212</v>
      </c>
      <c r="I60" s="221">
        <f t="shared" si="3"/>
        <v>0</v>
      </c>
      <c r="J60" s="221">
        <f t="shared" si="4"/>
        <v>0</v>
      </c>
      <c r="K60" s="221">
        <f t="shared" si="5"/>
        <v>212</v>
      </c>
      <c r="L60" s="221">
        <f t="shared" si="6"/>
        <v>0</v>
      </c>
      <c r="M60" s="221">
        <v>3</v>
      </c>
      <c r="N60" s="221">
        <v>26</v>
      </c>
      <c r="O60" s="221">
        <v>162</v>
      </c>
      <c r="P60" s="221">
        <v>3</v>
      </c>
      <c r="Q60" s="221" t="s">
        <v>17</v>
      </c>
      <c r="R60" s="221">
        <v>135490</v>
      </c>
      <c r="S60" s="221">
        <v>103883</v>
      </c>
      <c r="T60" s="222">
        <v>9</v>
      </c>
    </row>
    <row r="61" spans="1:20" outlineLevel="4">
      <c r="A61" s="220">
        <v>3</v>
      </c>
      <c r="B61" s="221" t="s">
        <v>27</v>
      </c>
      <c r="C61" s="221" t="s">
        <v>4</v>
      </c>
      <c r="D61" s="221" t="s">
        <v>107</v>
      </c>
      <c r="E61" s="64">
        <v>26</v>
      </c>
      <c r="F61" s="65">
        <f t="shared" si="0"/>
        <v>2.4738693019943022E-2</v>
      </c>
      <c r="G61" s="65">
        <f t="shared" si="1"/>
        <v>0</v>
      </c>
      <c r="H61" s="221">
        <f t="shared" si="2"/>
        <v>26</v>
      </c>
      <c r="I61" s="221">
        <f t="shared" si="3"/>
        <v>0</v>
      </c>
      <c r="J61" s="221">
        <f t="shared" si="4"/>
        <v>0</v>
      </c>
      <c r="K61" s="221">
        <f t="shared" si="5"/>
        <v>0</v>
      </c>
      <c r="L61" s="221">
        <f t="shared" si="6"/>
        <v>26</v>
      </c>
      <c r="M61" s="221">
        <v>8</v>
      </c>
      <c r="N61" s="221">
        <v>26</v>
      </c>
      <c r="O61" s="221">
        <v>217</v>
      </c>
      <c r="P61" s="221">
        <v>3</v>
      </c>
      <c r="Q61" s="221" t="s">
        <v>17</v>
      </c>
      <c r="R61" s="221">
        <v>55573</v>
      </c>
      <c r="S61" s="221">
        <v>0</v>
      </c>
      <c r="T61" s="222">
        <v>9</v>
      </c>
    </row>
    <row r="62" spans="1:20" outlineLevel="3">
      <c r="A62" s="220"/>
      <c r="B62" s="221"/>
      <c r="C62" s="207" t="s">
        <v>188</v>
      </c>
      <c r="D62" s="127"/>
      <c r="E62" s="128">
        <f>SUBTOTAL(9,E57:E61)</f>
        <v>671</v>
      </c>
      <c r="F62" s="129"/>
      <c r="G62" s="129"/>
      <c r="H62" s="221">
        <f>SUBTOTAL(9,H57:H61)</f>
        <v>671</v>
      </c>
      <c r="I62" s="221">
        <f>SUBTOTAL(9,I57:I61)</f>
        <v>0</v>
      </c>
      <c r="J62" s="221">
        <f>SUBTOTAL(9,J57:J61)</f>
        <v>0</v>
      </c>
      <c r="K62" s="221">
        <f>SUBTOTAL(9,K57:K61)</f>
        <v>212</v>
      </c>
      <c r="L62" s="221">
        <f>SUBTOTAL(9,L57:L61)</f>
        <v>459</v>
      </c>
      <c r="M62" s="221"/>
      <c r="N62" s="221"/>
      <c r="O62" s="221"/>
      <c r="P62" s="221"/>
      <c r="Q62" s="221"/>
      <c r="R62" s="221">
        <f>SUBTOTAL(9,R57:R61)</f>
        <v>439109</v>
      </c>
      <c r="S62" s="221">
        <f>SUBTOTAL(9,S57:S61)</f>
        <v>570433</v>
      </c>
      <c r="T62" s="222"/>
    </row>
    <row r="63" spans="1:20" outlineLevel="4">
      <c r="A63" s="220">
        <v>3</v>
      </c>
      <c r="B63" s="221" t="s">
        <v>27</v>
      </c>
      <c r="C63" s="221" t="s">
        <v>5</v>
      </c>
      <c r="D63" s="221" t="s">
        <v>28</v>
      </c>
      <c r="E63" s="64">
        <v>8</v>
      </c>
      <c r="F63" s="65">
        <f t="shared" si="0"/>
        <v>3.7144097222222221E-2</v>
      </c>
      <c r="G63" s="65">
        <f t="shared" si="1"/>
        <v>3.0483217592592593E-3</v>
      </c>
      <c r="H63" s="221">
        <f t="shared" si="2"/>
        <v>0</v>
      </c>
      <c r="I63" s="221">
        <f t="shared" si="3"/>
        <v>8</v>
      </c>
      <c r="J63" s="221">
        <f t="shared" si="4"/>
        <v>0</v>
      </c>
      <c r="K63" s="221">
        <f t="shared" si="5"/>
        <v>0</v>
      </c>
      <c r="L63" s="221">
        <f t="shared" si="6"/>
        <v>8</v>
      </c>
      <c r="M63" s="221">
        <v>1</v>
      </c>
      <c r="N63" s="221">
        <v>26</v>
      </c>
      <c r="O63" s="221">
        <v>173</v>
      </c>
      <c r="P63" s="221">
        <v>12</v>
      </c>
      <c r="Q63" s="221" t="s">
        <v>29</v>
      </c>
      <c r="R63" s="221">
        <v>25674</v>
      </c>
      <c r="S63" s="221">
        <v>2107</v>
      </c>
      <c r="T63" s="222">
        <v>9</v>
      </c>
    </row>
    <row r="64" spans="1:20" outlineLevel="4">
      <c r="A64" s="220">
        <v>3</v>
      </c>
      <c r="B64" s="221" t="s">
        <v>27</v>
      </c>
      <c r="C64" s="221" t="s">
        <v>5</v>
      </c>
      <c r="D64" s="221" t="s">
        <v>30</v>
      </c>
      <c r="E64" s="64">
        <v>3</v>
      </c>
      <c r="F64" s="65">
        <f t="shared" si="0"/>
        <v>2.5532407407407406E-2</v>
      </c>
      <c r="G64" s="65">
        <f t="shared" si="1"/>
        <v>6.3985339506172842E-2</v>
      </c>
      <c r="H64" s="221">
        <f t="shared" si="2"/>
        <v>0</v>
      </c>
      <c r="I64" s="221">
        <f t="shared" si="3"/>
        <v>3</v>
      </c>
      <c r="J64" s="221">
        <f t="shared" si="4"/>
        <v>0</v>
      </c>
      <c r="K64" s="221">
        <f t="shared" si="5"/>
        <v>0</v>
      </c>
      <c r="L64" s="221">
        <f t="shared" si="6"/>
        <v>3</v>
      </c>
      <c r="M64" s="221">
        <v>1</v>
      </c>
      <c r="N64" s="221">
        <v>26</v>
      </c>
      <c r="O64" s="221">
        <v>174</v>
      </c>
      <c r="P64" s="221">
        <v>12</v>
      </c>
      <c r="Q64" s="221" t="s">
        <v>29</v>
      </c>
      <c r="R64" s="221">
        <v>6618</v>
      </c>
      <c r="S64" s="221">
        <v>16585</v>
      </c>
      <c r="T64" s="222">
        <v>9</v>
      </c>
    </row>
    <row r="65" spans="1:20" outlineLevel="4">
      <c r="A65" s="220">
        <v>3</v>
      </c>
      <c r="B65" s="221" t="s">
        <v>27</v>
      </c>
      <c r="C65" s="221" t="s">
        <v>5</v>
      </c>
      <c r="D65" s="221" t="s">
        <v>31</v>
      </c>
      <c r="E65" s="64">
        <v>13</v>
      </c>
      <c r="F65" s="65">
        <f t="shared" si="0"/>
        <v>2.0811965811965812E-2</v>
      </c>
      <c r="G65" s="65">
        <f t="shared" si="1"/>
        <v>3.7698539886039883E-2</v>
      </c>
      <c r="H65" s="221">
        <f t="shared" si="2"/>
        <v>0</v>
      </c>
      <c r="I65" s="221">
        <f t="shared" si="3"/>
        <v>13</v>
      </c>
      <c r="J65" s="221">
        <f t="shared" si="4"/>
        <v>0</v>
      </c>
      <c r="K65" s="221">
        <f t="shared" si="5"/>
        <v>0</v>
      </c>
      <c r="L65" s="221">
        <f t="shared" si="6"/>
        <v>13</v>
      </c>
      <c r="M65" s="221">
        <v>1</v>
      </c>
      <c r="N65" s="221">
        <v>26</v>
      </c>
      <c r="O65" s="221">
        <v>175</v>
      </c>
      <c r="P65" s="221">
        <v>12</v>
      </c>
      <c r="Q65" s="221" t="s">
        <v>29</v>
      </c>
      <c r="R65" s="221">
        <v>23376</v>
      </c>
      <c r="S65" s="221">
        <v>42343</v>
      </c>
      <c r="T65" s="222">
        <v>9</v>
      </c>
    </row>
    <row r="66" spans="1:20" outlineLevel="4">
      <c r="A66" s="220">
        <v>3</v>
      </c>
      <c r="B66" s="221" t="s">
        <v>27</v>
      </c>
      <c r="C66" s="221" t="s">
        <v>5</v>
      </c>
      <c r="D66" s="221" t="s">
        <v>116</v>
      </c>
      <c r="E66" s="64">
        <v>3</v>
      </c>
      <c r="F66" s="65">
        <f t="shared" si="0"/>
        <v>2.6851851851851852E-2</v>
      </c>
      <c r="G66" s="65">
        <f t="shared" si="1"/>
        <v>0</v>
      </c>
      <c r="H66" s="221">
        <f t="shared" si="2"/>
        <v>0</v>
      </c>
      <c r="I66" s="221">
        <f t="shared" si="3"/>
        <v>3</v>
      </c>
      <c r="J66" s="221">
        <f t="shared" si="4"/>
        <v>0</v>
      </c>
      <c r="K66" s="221">
        <f t="shared" si="5"/>
        <v>3</v>
      </c>
      <c r="L66" s="221">
        <f t="shared" si="6"/>
        <v>0</v>
      </c>
      <c r="M66" s="221">
        <v>3</v>
      </c>
      <c r="N66" s="221">
        <v>26</v>
      </c>
      <c r="O66" s="221">
        <v>176</v>
      </c>
      <c r="P66" s="221">
        <v>12</v>
      </c>
      <c r="Q66" s="221" t="s">
        <v>29</v>
      </c>
      <c r="R66" s="221">
        <v>6960</v>
      </c>
      <c r="S66" s="221">
        <v>0</v>
      </c>
      <c r="T66" s="222">
        <v>9</v>
      </c>
    </row>
    <row r="67" spans="1:20" outlineLevel="4">
      <c r="A67" s="220">
        <v>3</v>
      </c>
      <c r="B67" s="221" t="s">
        <v>27</v>
      </c>
      <c r="C67" s="221" t="s">
        <v>5</v>
      </c>
      <c r="D67" s="221" t="s">
        <v>32</v>
      </c>
      <c r="E67" s="64">
        <v>36</v>
      </c>
      <c r="F67" s="65">
        <f t="shared" si="0"/>
        <v>1.8986947016460906E-2</v>
      </c>
      <c r="G67" s="65">
        <f t="shared" si="1"/>
        <v>6.1750900205761322E-3</v>
      </c>
      <c r="H67" s="221">
        <f t="shared" si="2"/>
        <v>0</v>
      </c>
      <c r="I67" s="221">
        <f t="shared" si="3"/>
        <v>36</v>
      </c>
      <c r="J67" s="221">
        <f t="shared" si="4"/>
        <v>0</v>
      </c>
      <c r="K67" s="221">
        <f t="shared" si="5"/>
        <v>0</v>
      </c>
      <c r="L67" s="221">
        <f t="shared" si="6"/>
        <v>36</v>
      </c>
      <c r="M67" s="221">
        <v>1</v>
      </c>
      <c r="N67" s="221">
        <v>26</v>
      </c>
      <c r="O67" s="221">
        <v>199</v>
      </c>
      <c r="P67" s="221">
        <v>12</v>
      </c>
      <c r="Q67" s="221" t="s">
        <v>29</v>
      </c>
      <c r="R67" s="221">
        <v>59057</v>
      </c>
      <c r="S67" s="221">
        <v>19207</v>
      </c>
      <c r="T67" s="222">
        <v>9</v>
      </c>
    </row>
    <row r="68" spans="1:20" outlineLevel="4">
      <c r="A68" s="220">
        <v>3</v>
      </c>
      <c r="B68" s="221" t="s">
        <v>27</v>
      </c>
      <c r="C68" s="221" t="s">
        <v>5</v>
      </c>
      <c r="D68" s="221" t="s">
        <v>119</v>
      </c>
      <c r="E68" s="64">
        <v>1</v>
      </c>
      <c r="F68" s="65">
        <f t="shared" si="0"/>
        <v>1.5138888888888889E-2</v>
      </c>
      <c r="G68" s="65">
        <f t="shared" si="1"/>
        <v>2.9629629629629631E-2</v>
      </c>
      <c r="H68" s="221">
        <f t="shared" si="2"/>
        <v>0</v>
      </c>
      <c r="I68" s="221">
        <f t="shared" si="3"/>
        <v>1</v>
      </c>
      <c r="J68" s="221">
        <f t="shared" si="4"/>
        <v>0</v>
      </c>
      <c r="K68" s="221">
        <f t="shared" si="5"/>
        <v>1</v>
      </c>
      <c r="L68" s="221">
        <f t="shared" si="6"/>
        <v>0</v>
      </c>
      <c r="M68" s="221">
        <v>3</v>
      </c>
      <c r="N68" s="221">
        <v>26</v>
      </c>
      <c r="O68" s="221">
        <v>200</v>
      </c>
      <c r="P68" s="221">
        <v>12</v>
      </c>
      <c r="Q68" s="221" t="s">
        <v>29</v>
      </c>
      <c r="R68" s="221">
        <v>1308</v>
      </c>
      <c r="S68" s="221">
        <v>2560</v>
      </c>
      <c r="T68" s="222">
        <v>9</v>
      </c>
    </row>
    <row r="69" spans="1:20" outlineLevel="3">
      <c r="A69" s="220"/>
      <c r="B69" s="221"/>
      <c r="C69" s="208" t="s">
        <v>189</v>
      </c>
      <c r="D69" s="131"/>
      <c r="E69" s="132">
        <f>SUBTOTAL(9,E63:E68)</f>
        <v>64</v>
      </c>
      <c r="F69" s="133"/>
      <c r="G69" s="133"/>
      <c r="H69" s="221">
        <f>SUBTOTAL(9,H63:H68)</f>
        <v>0</v>
      </c>
      <c r="I69" s="221">
        <f>SUBTOTAL(9,I63:I68)</f>
        <v>64</v>
      </c>
      <c r="J69" s="221">
        <f>SUBTOTAL(9,J63:J68)</f>
        <v>0</v>
      </c>
      <c r="K69" s="221">
        <f>SUBTOTAL(9,K63:K68)</f>
        <v>4</v>
      </c>
      <c r="L69" s="221">
        <f>SUBTOTAL(9,L63:L68)</f>
        <v>60</v>
      </c>
      <c r="M69" s="221"/>
      <c r="N69" s="221"/>
      <c r="O69" s="221"/>
      <c r="P69" s="221"/>
      <c r="Q69" s="221"/>
      <c r="R69" s="221">
        <f>SUBTOTAL(9,R63:R68)</f>
        <v>122993</v>
      </c>
      <c r="S69" s="221">
        <f>SUBTOTAL(9,S63:S68)</f>
        <v>82802</v>
      </c>
      <c r="T69" s="222"/>
    </row>
    <row r="70" spans="1:20" outlineLevel="4">
      <c r="A70" s="220">
        <v>3</v>
      </c>
      <c r="B70" s="221" t="s">
        <v>27</v>
      </c>
      <c r="C70" s="221" t="s">
        <v>6</v>
      </c>
      <c r="D70" s="221" t="s">
        <v>33</v>
      </c>
      <c r="E70" s="64">
        <v>177</v>
      </c>
      <c r="F70" s="65">
        <f t="shared" si="0"/>
        <v>1.2753583385645533E-2</v>
      </c>
      <c r="G70" s="65">
        <f t="shared" si="1"/>
        <v>2.6366002301736764E-3</v>
      </c>
      <c r="H70" s="221">
        <f t="shared" si="2"/>
        <v>0</v>
      </c>
      <c r="I70" s="221">
        <f t="shared" si="3"/>
        <v>0</v>
      </c>
      <c r="J70" s="221">
        <f t="shared" si="4"/>
        <v>177</v>
      </c>
      <c r="K70" s="221">
        <f t="shared" si="5"/>
        <v>0</v>
      </c>
      <c r="L70" s="221">
        <f t="shared" si="6"/>
        <v>177</v>
      </c>
      <c r="M70" s="221">
        <v>1</v>
      </c>
      <c r="N70" s="221">
        <v>26</v>
      </c>
      <c r="O70" s="221">
        <v>86</v>
      </c>
      <c r="P70" s="221">
        <v>5</v>
      </c>
      <c r="Q70" s="221" t="s">
        <v>6</v>
      </c>
      <c r="R70" s="221">
        <v>195038</v>
      </c>
      <c r="S70" s="221">
        <v>40321</v>
      </c>
      <c r="T70" s="222">
        <v>9</v>
      </c>
    </row>
    <row r="71" spans="1:20" outlineLevel="4">
      <c r="A71" s="220">
        <v>3</v>
      </c>
      <c r="B71" s="221" t="s">
        <v>27</v>
      </c>
      <c r="C71" s="221" t="s">
        <v>6</v>
      </c>
      <c r="D71" s="221" t="s">
        <v>34</v>
      </c>
      <c r="E71" s="64">
        <v>1037</v>
      </c>
      <c r="F71" s="65">
        <f t="shared" si="0"/>
        <v>8.2263540662166502E-3</v>
      </c>
      <c r="G71" s="65">
        <f t="shared" si="1"/>
        <v>2.180133665488053E-3</v>
      </c>
      <c r="H71" s="221">
        <f t="shared" si="2"/>
        <v>0</v>
      </c>
      <c r="I71" s="221">
        <f t="shared" si="3"/>
        <v>0</v>
      </c>
      <c r="J71" s="221">
        <f t="shared" si="4"/>
        <v>1037</v>
      </c>
      <c r="K71" s="221">
        <f t="shared" si="5"/>
        <v>0</v>
      </c>
      <c r="L71" s="221">
        <f t="shared" si="6"/>
        <v>1037</v>
      </c>
      <c r="M71" s="221">
        <v>1</v>
      </c>
      <c r="N71" s="221">
        <v>26</v>
      </c>
      <c r="O71" s="221">
        <v>103</v>
      </c>
      <c r="P71" s="221">
        <v>5</v>
      </c>
      <c r="Q71" s="221" t="s">
        <v>6</v>
      </c>
      <c r="R71" s="221">
        <v>737055</v>
      </c>
      <c r="S71" s="221">
        <v>195333</v>
      </c>
      <c r="T71" s="222">
        <v>9</v>
      </c>
    </row>
    <row r="72" spans="1:20" outlineLevel="4">
      <c r="A72" s="220">
        <v>3</v>
      </c>
      <c r="B72" s="221" t="s">
        <v>27</v>
      </c>
      <c r="C72" s="221" t="s">
        <v>6</v>
      </c>
      <c r="D72" s="221" t="s">
        <v>114</v>
      </c>
      <c r="E72" s="64">
        <v>168</v>
      </c>
      <c r="F72" s="65">
        <f t="shared" si="0"/>
        <v>9.7281470458553797E-3</v>
      </c>
      <c r="G72" s="65">
        <f t="shared" si="1"/>
        <v>1.222511574074074E-3</v>
      </c>
      <c r="H72" s="221">
        <f t="shared" si="2"/>
        <v>0</v>
      </c>
      <c r="I72" s="221">
        <f t="shared" si="3"/>
        <v>0</v>
      </c>
      <c r="J72" s="221">
        <f t="shared" si="4"/>
        <v>168</v>
      </c>
      <c r="K72" s="221">
        <f t="shared" si="5"/>
        <v>168</v>
      </c>
      <c r="L72" s="221">
        <f t="shared" si="6"/>
        <v>0</v>
      </c>
      <c r="M72" s="221">
        <v>3</v>
      </c>
      <c r="N72" s="221">
        <v>26</v>
      </c>
      <c r="O72" s="221">
        <v>169</v>
      </c>
      <c r="P72" s="221">
        <v>5</v>
      </c>
      <c r="Q72" s="221" t="s">
        <v>6</v>
      </c>
      <c r="R72" s="221">
        <v>141206</v>
      </c>
      <c r="S72" s="221">
        <v>17745</v>
      </c>
      <c r="T72" s="222">
        <v>9</v>
      </c>
    </row>
    <row r="73" spans="1:20" outlineLevel="4">
      <c r="A73" s="220">
        <v>3</v>
      </c>
      <c r="B73" s="221" t="s">
        <v>27</v>
      </c>
      <c r="C73" s="221" t="s">
        <v>6</v>
      </c>
      <c r="D73" s="221" t="s">
        <v>35</v>
      </c>
      <c r="E73" s="64">
        <v>205</v>
      </c>
      <c r="F73" s="65">
        <f t="shared" si="0"/>
        <v>7.1845076784101177E-3</v>
      </c>
      <c r="G73" s="65">
        <f t="shared" si="1"/>
        <v>4.3635953026196928E-3</v>
      </c>
      <c r="H73" s="221">
        <f t="shared" si="2"/>
        <v>0</v>
      </c>
      <c r="I73" s="221">
        <f t="shared" si="3"/>
        <v>0</v>
      </c>
      <c r="J73" s="221">
        <f t="shared" si="4"/>
        <v>205</v>
      </c>
      <c r="K73" s="221">
        <f t="shared" si="5"/>
        <v>0</v>
      </c>
      <c r="L73" s="221">
        <f t="shared" si="6"/>
        <v>205</v>
      </c>
      <c r="M73" s="221">
        <v>1</v>
      </c>
      <c r="N73" s="221">
        <v>26</v>
      </c>
      <c r="O73" s="221">
        <v>172</v>
      </c>
      <c r="P73" s="221">
        <v>5</v>
      </c>
      <c r="Q73" s="221" t="s">
        <v>6</v>
      </c>
      <c r="R73" s="221">
        <v>127252</v>
      </c>
      <c r="S73" s="221">
        <v>77288</v>
      </c>
      <c r="T73" s="222">
        <v>9</v>
      </c>
    </row>
    <row r="74" spans="1:20" outlineLevel="3">
      <c r="A74" s="220"/>
      <c r="B74" s="221"/>
      <c r="C74" s="210" t="s">
        <v>190</v>
      </c>
      <c r="D74" s="135"/>
      <c r="E74" s="136">
        <f>SUBTOTAL(9,E70:E73)</f>
        <v>1587</v>
      </c>
      <c r="F74" s="137"/>
      <c r="G74" s="137"/>
      <c r="H74" s="221">
        <f>SUBTOTAL(9,H70:H73)</f>
        <v>0</v>
      </c>
      <c r="I74" s="221">
        <f>SUBTOTAL(9,I70:I73)</f>
        <v>0</v>
      </c>
      <c r="J74" s="221">
        <f>SUBTOTAL(9,J70:J73)</f>
        <v>1587</v>
      </c>
      <c r="K74" s="221">
        <f>SUBTOTAL(9,K70:K73)</f>
        <v>168</v>
      </c>
      <c r="L74" s="221">
        <f>SUBTOTAL(9,L70:L73)</f>
        <v>1419</v>
      </c>
      <c r="M74" s="221"/>
      <c r="N74" s="221"/>
      <c r="O74" s="221"/>
      <c r="P74" s="221"/>
      <c r="Q74" s="221"/>
      <c r="R74" s="221">
        <f>SUBTOTAL(9,R70:R73)</f>
        <v>1200551</v>
      </c>
      <c r="S74" s="221">
        <f>SUBTOTAL(9,S70:S73)</f>
        <v>330687</v>
      </c>
      <c r="T74" s="222"/>
    </row>
    <row r="75" spans="1:20" ht="15.6" outlineLevel="2">
      <c r="A75" s="220"/>
      <c r="B75" s="111" t="s">
        <v>85</v>
      </c>
      <c r="C75" s="77"/>
      <c r="D75" s="77"/>
      <c r="E75" s="78">
        <f>SUBTOTAL(9,E57:E73)</f>
        <v>2322</v>
      </c>
      <c r="F75" s="79">
        <v>8.7859932768685998E-3</v>
      </c>
      <c r="G75" s="79">
        <v>4.904386783424251E-3</v>
      </c>
      <c r="H75" s="221">
        <f>SUBTOTAL(9,H57:H73)</f>
        <v>671</v>
      </c>
      <c r="I75" s="221">
        <f>SUBTOTAL(9,I57:I73)</f>
        <v>64</v>
      </c>
      <c r="J75" s="221">
        <f>SUBTOTAL(9,J57:J73)</f>
        <v>1587</v>
      </c>
      <c r="K75" s="221">
        <f>SUBTOTAL(9,K57:K73)</f>
        <v>384</v>
      </c>
      <c r="L75" s="221">
        <f>SUBTOTAL(9,L57:L73)</f>
        <v>1938</v>
      </c>
      <c r="M75" s="221"/>
      <c r="N75" s="221"/>
      <c r="O75" s="221"/>
      <c r="P75" s="221"/>
      <c r="Q75" s="221"/>
      <c r="R75" s="221">
        <f>SUBTOTAL(9,R57:R73)</f>
        <v>1762653</v>
      </c>
      <c r="S75" s="221">
        <f>SUBTOTAL(9,S57:S73)</f>
        <v>983922</v>
      </c>
      <c r="T75" s="222"/>
    </row>
    <row r="76" spans="1:20" outlineLevel="4">
      <c r="A76" s="220">
        <v>3</v>
      </c>
      <c r="B76" s="221" t="s">
        <v>36</v>
      </c>
      <c r="C76" s="221" t="s">
        <v>4</v>
      </c>
      <c r="D76" s="221" t="s">
        <v>16</v>
      </c>
      <c r="E76" s="64">
        <v>82</v>
      </c>
      <c r="F76" s="65">
        <f t="shared" si="0"/>
        <v>5.4698791779584461E-3</v>
      </c>
      <c r="G76" s="65">
        <f t="shared" si="1"/>
        <v>1.0185326332429991E-2</v>
      </c>
      <c r="H76" s="221">
        <f t="shared" si="2"/>
        <v>82</v>
      </c>
      <c r="I76" s="221">
        <f t="shared" si="3"/>
        <v>0</v>
      </c>
      <c r="J76" s="221">
        <f t="shared" si="4"/>
        <v>0</v>
      </c>
      <c r="K76" s="221">
        <f t="shared" si="5"/>
        <v>0</v>
      </c>
      <c r="L76" s="221">
        <f t="shared" si="6"/>
        <v>82</v>
      </c>
      <c r="M76" s="221">
        <v>1</v>
      </c>
      <c r="N76" s="221">
        <v>18</v>
      </c>
      <c r="O76" s="221">
        <v>17</v>
      </c>
      <c r="P76" s="221">
        <v>3</v>
      </c>
      <c r="Q76" s="221" t="s">
        <v>17</v>
      </c>
      <c r="R76" s="221">
        <v>38753</v>
      </c>
      <c r="S76" s="221">
        <v>72161</v>
      </c>
      <c r="T76" s="222">
        <v>9</v>
      </c>
    </row>
    <row r="77" spans="1:20" outlineLevel="4">
      <c r="A77" s="220">
        <v>3</v>
      </c>
      <c r="B77" s="221" t="s">
        <v>36</v>
      </c>
      <c r="C77" s="221" t="s">
        <v>4</v>
      </c>
      <c r="D77" s="221" t="s">
        <v>19</v>
      </c>
      <c r="E77" s="64">
        <v>655</v>
      </c>
      <c r="F77" s="65">
        <f t="shared" si="0"/>
        <v>4.2676526717557251E-3</v>
      </c>
      <c r="G77" s="65">
        <f t="shared" si="1"/>
        <v>7.7194126378286685E-3</v>
      </c>
      <c r="H77" s="221">
        <f t="shared" si="2"/>
        <v>655</v>
      </c>
      <c r="I77" s="221">
        <f t="shared" si="3"/>
        <v>0</v>
      </c>
      <c r="J77" s="221">
        <f t="shared" si="4"/>
        <v>0</v>
      </c>
      <c r="K77" s="221">
        <f t="shared" si="5"/>
        <v>0</v>
      </c>
      <c r="L77" s="221">
        <f t="shared" si="6"/>
        <v>655</v>
      </c>
      <c r="M77" s="221">
        <v>1</v>
      </c>
      <c r="N77" s="221">
        <v>18</v>
      </c>
      <c r="O77" s="221">
        <v>18</v>
      </c>
      <c r="P77" s="221">
        <v>3</v>
      </c>
      <c r="Q77" s="221" t="s">
        <v>17</v>
      </c>
      <c r="R77" s="221">
        <v>241515</v>
      </c>
      <c r="S77" s="221">
        <v>436857</v>
      </c>
      <c r="T77" s="222">
        <v>9</v>
      </c>
    </row>
    <row r="78" spans="1:20" outlineLevel="4">
      <c r="A78" s="220">
        <v>3</v>
      </c>
      <c r="B78" s="221" t="s">
        <v>36</v>
      </c>
      <c r="C78" s="221" t="s">
        <v>4</v>
      </c>
      <c r="D78" s="221" t="s">
        <v>21</v>
      </c>
      <c r="E78" s="64">
        <v>120</v>
      </c>
      <c r="F78" s="65">
        <f t="shared" si="0"/>
        <v>3.931809413580247E-3</v>
      </c>
      <c r="G78" s="65">
        <f t="shared" si="1"/>
        <v>7.0689621913580247E-3</v>
      </c>
      <c r="H78" s="221">
        <f t="shared" si="2"/>
        <v>120</v>
      </c>
      <c r="I78" s="221">
        <f t="shared" si="3"/>
        <v>0</v>
      </c>
      <c r="J78" s="221">
        <f t="shared" si="4"/>
        <v>0</v>
      </c>
      <c r="K78" s="221">
        <f t="shared" si="5"/>
        <v>0</v>
      </c>
      <c r="L78" s="221">
        <f t="shared" si="6"/>
        <v>120</v>
      </c>
      <c r="M78" s="221">
        <v>1</v>
      </c>
      <c r="N78" s="221">
        <v>18</v>
      </c>
      <c r="O78" s="221">
        <v>20</v>
      </c>
      <c r="P78" s="221">
        <v>3</v>
      </c>
      <c r="Q78" s="221" t="s">
        <v>17</v>
      </c>
      <c r="R78" s="221">
        <v>40765</v>
      </c>
      <c r="S78" s="221">
        <v>73291</v>
      </c>
      <c r="T78" s="222">
        <v>9</v>
      </c>
    </row>
    <row r="79" spans="1:20" outlineLevel="4">
      <c r="A79" s="220">
        <v>3</v>
      </c>
      <c r="B79" s="221" t="s">
        <v>36</v>
      </c>
      <c r="C79" s="221" t="s">
        <v>4</v>
      </c>
      <c r="D79" s="221" t="s">
        <v>107</v>
      </c>
      <c r="E79" s="64">
        <v>154</v>
      </c>
      <c r="F79" s="65">
        <f t="shared" si="0"/>
        <v>4.1458483645983642E-3</v>
      </c>
      <c r="G79" s="65">
        <f t="shared" si="1"/>
        <v>3.7578162578162576E-7</v>
      </c>
      <c r="H79" s="221">
        <f t="shared" si="2"/>
        <v>154</v>
      </c>
      <c r="I79" s="221">
        <f t="shared" si="3"/>
        <v>0</v>
      </c>
      <c r="J79" s="221">
        <f t="shared" si="4"/>
        <v>0</v>
      </c>
      <c r="K79" s="221">
        <f t="shared" si="5"/>
        <v>0</v>
      </c>
      <c r="L79" s="221">
        <f t="shared" si="6"/>
        <v>154</v>
      </c>
      <c r="M79" s="221">
        <v>8</v>
      </c>
      <c r="N79" s="221">
        <v>18</v>
      </c>
      <c r="O79" s="221">
        <v>217</v>
      </c>
      <c r="P79" s="221">
        <v>3</v>
      </c>
      <c r="Q79" s="221" t="s">
        <v>17</v>
      </c>
      <c r="R79" s="221">
        <v>55163</v>
      </c>
      <c r="S79" s="221">
        <v>5</v>
      </c>
      <c r="T79" s="222">
        <v>9</v>
      </c>
    </row>
    <row r="80" spans="1:20" outlineLevel="3">
      <c r="A80" s="220"/>
      <c r="B80" s="221"/>
      <c r="C80" s="207" t="s">
        <v>188</v>
      </c>
      <c r="D80" s="127"/>
      <c r="E80" s="128">
        <f>SUBTOTAL(9,E76:E79)</f>
        <v>1011</v>
      </c>
      <c r="F80" s="129"/>
      <c r="G80" s="129"/>
      <c r="H80" s="221">
        <f>SUBTOTAL(9,H76:H79)</f>
        <v>1011</v>
      </c>
      <c r="I80" s="221">
        <f>SUBTOTAL(9,I76:I79)</f>
        <v>0</v>
      </c>
      <c r="J80" s="221">
        <f>SUBTOTAL(9,J76:J79)</f>
        <v>0</v>
      </c>
      <c r="K80" s="221">
        <f>SUBTOTAL(9,K76:K79)</f>
        <v>0</v>
      </c>
      <c r="L80" s="221">
        <f>SUBTOTAL(9,L76:L79)</f>
        <v>1011</v>
      </c>
      <c r="M80" s="221"/>
      <c r="N80" s="221"/>
      <c r="O80" s="221"/>
      <c r="P80" s="221"/>
      <c r="Q80" s="221"/>
      <c r="R80" s="221">
        <f>SUBTOTAL(9,R76:R79)</f>
        <v>376196</v>
      </c>
      <c r="S80" s="221">
        <f>SUBTOTAL(9,S76:S79)</f>
        <v>582314</v>
      </c>
      <c r="T80" s="222"/>
    </row>
    <row r="81" spans="1:20" outlineLevel="4">
      <c r="A81" s="220">
        <v>3</v>
      </c>
      <c r="B81" s="221" t="s">
        <v>36</v>
      </c>
      <c r="C81" s="221" t="s">
        <v>6</v>
      </c>
      <c r="D81" s="221" t="s">
        <v>37</v>
      </c>
      <c r="E81" s="64">
        <v>1150</v>
      </c>
      <c r="F81" s="65">
        <f t="shared" si="0"/>
        <v>1.099741344605475E-2</v>
      </c>
      <c r="G81" s="65">
        <f t="shared" si="1"/>
        <v>8.3965479066022541E-3</v>
      </c>
      <c r="H81" s="221">
        <f t="shared" si="2"/>
        <v>0</v>
      </c>
      <c r="I81" s="221">
        <f t="shared" si="3"/>
        <v>0</v>
      </c>
      <c r="J81" s="221">
        <f t="shared" si="4"/>
        <v>1150</v>
      </c>
      <c r="K81" s="221">
        <f t="shared" si="5"/>
        <v>0</v>
      </c>
      <c r="L81" s="221">
        <f t="shared" si="6"/>
        <v>1150</v>
      </c>
      <c r="M81" s="221">
        <v>1</v>
      </c>
      <c r="N81" s="221">
        <v>18</v>
      </c>
      <c r="O81" s="221">
        <v>87</v>
      </c>
      <c r="P81" s="221">
        <v>5</v>
      </c>
      <c r="Q81" s="221" t="s">
        <v>6</v>
      </c>
      <c r="R81" s="221">
        <v>1092703</v>
      </c>
      <c r="S81" s="221">
        <v>834281</v>
      </c>
      <c r="T81" s="222">
        <v>9</v>
      </c>
    </row>
    <row r="82" spans="1:20" outlineLevel="3">
      <c r="A82" s="220"/>
      <c r="B82" s="221"/>
      <c r="C82" s="210" t="s">
        <v>190</v>
      </c>
      <c r="D82" s="135"/>
      <c r="E82" s="136">
        <f>SUBTOTAL(9,E81:E81)</f>
        <v>1150</v>
      </c>
      <c r="F82" s="137"/>
      <c r="G82" s="137"/>
      <c r="H82" s="221">
        <f>SUBTOTAL(9,H81:H81)</f>
        <v>0</v>
      </c>
      <c r="I82" s="221">
        <f>SUBTOTAL(9,I81:I81)</f>
        <v>0</v>
      </c>
      <c r="J82" s="221">
        <f>SUBTOTAL(9,J81:J81)</f>
        <v>1150</v>
      </c>
      <c r="K82" s="221">
        <f>SUBTOTAL(9,K81:K81)</f>
        <v>0</v>
      </c>
      <c r="L82" s="221">
        <f>SUBTOTAL(9,L81:L81)</f>
        <v>1150</v>
      </c>
      <c r="M82" s="221"/>
      <c r="N82" s="221"/>
      <c r="O82" s="221"/>
      <c r="P82" s="221"/>
      <c r="Q82" s="221"/>
      <c r="R82" s="221">
        <f>SUBTOTAL(9,R81:R81)</f>
        <v>1092703</v>
      </c>
      <c r="S82" s="221">
        <f>SUBTOTAL(9,S81:S81)</f>
        <v>834281</v>
      </c>
      <c r="T82" s="222"/>
    </row>
    <row r="83" spans="1:20" ht="15.6" outlineLevel="2">
      <c r="A83" s="220"/>
      <c r="B83" s="111" t="s">
        <v>86</v>
      </c>
      <c r="C83" s="77"/>
      <c r="D83" s="77"/>
      <c r="E83" s="78">
        <f>SUBTOTAL(9,E76:E81)</f>
        <v>2161</v>
      </c>
      <c r="F83" s="79">
        <v>7.8672585994138504E-3</v>
      </c>
      <c r="G83" s="79">
        <v>7.5871242308944769E-3</v>
      </c>
      <c r="H83" s="221">
        <f>SUBTOTAL(9,H76:H81)</f>
        <v>1011</v>
      </c>
      <c r="I83" s="221">
        <f>SUBTOTAL(9,I76:I81)</f>
        <v>0</v>
      </c>
      <c r="J83" s="221">
        <f>SUBTOTAL(9,J76:J81)</f>
        <v>1150</v>
      </c>
      <c r="K83" s="221">
        <f>SUBTOTAL(9,K76:K81)</f>
        <v>0</v>
      </c>
      <c r="L83" s="221">
        <f>SUBTOTAL(9,L76:L81)</f>
        <v>2161</v>
      </c>
      <c r="M83" s="221"/>
      <c r="N83" s="221"/>
      <c r="O83" s="221"/>
      <c r="P83" s="221"/>
      <c r="Q83" s="221"/>
      <c r="R83" s="221">
        <f>SUBTOTAL(9,R76:R81)</f>
        <v>1468899</v>
      </c>
      <c r="S83" s="221">
        <f>SUBTOTAL(9,S76:S81)</f>
        <v>1416595</v>
      </c>
      <c r="T83" s="222"/>
    </row>
    <row r="84" spans="1:20" ht="17.399999999999999" outlineLevel="1">
      <c r="A84" s="23" t="s">
        <v>104</v>
      </c>
      <c r="B84" s="88"/>
      <c r="C84" s="88"/>
      <c r="D84" s="88"/>
      <c r="E84" s="89">
        <f>SUBTOTAL(9,E5:E81)</f>
        <v>13331</v>
      </c>
      <c r="F84" s="90"/>
      <c r="G84" s="90"/>
      <c r="H84" s="221">
        <f>SUBTOTAL(9,H5:H81)</f>
        <v>8211</v>
      </c>
      <c r="I84" s="221">
        <f>SUBTOTAL(9,I5:I81)</f>
        <v>1692</v>
      </c>
      <c r="J84" s="221">
        <f>SUBTOTAL(9,J5:J81)</f>
        <v>3428</v>
      </c>
      <c r="K84" s="221">
        <f>SUBTOTAL(9,K5:K81)</f>
        <v>3947</v>
      </c>
      <c r="L84" s="221">
        <f>SUBTOTAL(9,L5:L81)</f>
        <v>9384</v>
      </c>
      <c r="M84" s="221"/>
      <c r="N84" s="221"/>
      <c r="O84" s="221"/>
      <c r="P84" s="221"/>
      <c r="Q84" s="221"/>
      <c r="R84" s="221">
        <f>SUBTOTAL(9,R5:R81)</f>
        <v>9219078</v>
      </c>
      <c r="S84" s="221">
        <f>SUBTOTAL(9,S5:S81)</f>
        <v>8196286</v>
      </c>
      <c r="T84" s="222"/>
    </row>
    <row r="85" spans="1:20" outlineLevel="4">
      <c r="A85" s="224">
        <v>12</v>
      </c>
      <c r="B85" s="223" t="s">
        <v>39</v>
      </c>
      <c r="C85" s="223" t="s">
        <v>4</v>
      </c>
      <c r="D85" s="223" t="s">
        <v>16</v>
      </c>
      <c r="E85" s="81">
        <v>661</v>
      </c>
      <c r="F85" s="82">
        <f t="shared" si="0"/>
        <v>4.0295287723426908E-3</v>
      </c>
      <c r="G85" s="82">
        <f t="shared" si="1"/>
        <v>7.1431473076707568E-3</v>
      </c>
      <c r="H85" s="221">
        <f t="shared" si="2"/>
        <v>661</v>
      </c>
      <c r="I85" s="221">
        <f t="shared" si="3"/>
        <v>0</v>
      </c>
      <c r="J85" s="221">
        <f t="shared" si="4"/>
        <v>0</v>
      </c>
      <c r="K85" s="221">
        <f t="shared" si="5"/>
        <v>0</v>
      </c>
      <c r="L85" s="221">
        <f t="shared" si="6"/>
        <v>661</v>
      </c>
      <c r="M85" s="221">
        <v>1</v>
      </c>
      <c r="N85" s="221">
        <v>10</v>
      </c>
      <c r="O85" s="221">
        <v>17</v>
      </c>
      <c r="P85" s="221">
        <v>3</v>
      </c>
      <c r="Q85" s="221" t="s">
        <v>17</v>
      </c>
      <c r="R85" s="221">
        <v>230128</v>
      </c>
      <c r="S85" s="221">
        <v>407948</v>
      </c>
      <c r="T85" s="222">
        <v>9</v>
      </c>
    </row>
    <row r="86" spans="1:20" outlineLevel="4">
      <c r="A86" s="220">
        <v>12</v>
      </c>
      <c r="B86" s="221" t="s">
        <v>39</v>
      </c>
      <c r="C86" s="221" t="s">
        <v>4</v>
      </c>
      <c r="D86" s="221" t="s">
        <v>19</v>
      </c>
      <c r="E86" s="64">
        <v>576</v>
      </c>
      <c r="F86" s="65">
        <f t="shared" si="0"/>
        <v>7.3969184027777779E-3</v>
      </c>
      <c r="G86" s="65">
        <f t="shared" si="1"/>
        <v>3.5125305426954734E-3</v>
      </c>
      <c r="H86" s="221">
        <f t="shared" si="2"/>
        <v>576</v>
      </c>
      <c r="I86" s="221">
        <f t="shared" si="3"/>
        <v>0</v>
      </c>
      <c r="J86" s="221">
        <f t="shared" si="4"/>
        <v>0</v>
      </c>
      <c r="K86" s="221">
        <f t="shared" si="5"/>
        <v>0</v>
      </c>
      <c r="L86" s="221">
        <f t="shared" si="6"/>
        <v>576</v>
      </c>
      <c r="M86" s="221">
        <v>1</v>
      </c>
      <c r="N86" s="221">
        <v>10</v>
      </c>
      <c r="O86" s="221">
        <v>18</v>
      </c>
      <c r="P86" s="221">
        <v>3</v>
      </c>
      <c r="Q86" s="221" t="s">
        <v>17</v>
      </c>
      <c r="R86" s="221">
        <v>368118</v>
      </c>
      <c r="S86" s="221">
        <v>174806</v>
      </c>
      <c r="T86" s="222">
        <v>9</v>
      </c>
    </row>
    <row r="87" spans="1:20" outlineLevel="4">
      <c r="A87" s="220">
        <v>12</v>
      </c>
      <c r="B87" s="221" t="s">
        <v>39</v>
      </c>
      <c r="C87" s="221" t="s">
        <v>4</v>
      </c>
      <c r="D87" s="221" t="s">
        <v>20</v>
      </c>
      <c r="E87" s="64">
        <v>503</v>
      </c>
      <c r="F87" s="65">
        <f t="shared" si="0"/>
        <v>1.0655051174434873E-2</v>
      </c>
      <c r="G87" s="65">
        <f t="shared" si="1"/>
        <v>5.2030870333554229E-3</v>
      </c>
      <c r="H87" s="221">
        <f t="shared" si="2"/>
        <v>503</v>
      </c>
      <c r="I87" s="221">
        <f t="shared" si="3"/>
        <v>0</v>
      </c>
      <c r="J87" s="221">
        <f t="shared" si="4"/>
        <v>0</v>
      </c>
      <c r="K87" s="221">
        <f t="shared" si="5"/>
        <v>0</v>
      </c>
      <c r="L87" s="221">
        <f t="shared" si="6"/>
        <v>503</v>
      </c>
      <c r="M87" s="221">
        <v>1</v>
      </c>
      <c r="N87" s="221">
        <v>10</v>
      </c>
      <c r="O87" s="221">
        <v>19</v>
      </c>
      <c r="P87" s="221">
        <v>3</v>
      </c>
      <c r="Q87" s="221" t="s">
        <v>17</v>
      </c>
      <c r="R87" s="221">
        <v>463060</v>
      </c>
      <c r="S87" s="221">
        <v>226122</v>
      </c>
      <c r="T87" s="222">
        <v>9</v>
      </c>
    </row>
    <row r="88" spans="1:20" outlineLevel="4">
      <c r="A88" s="220">
        <v>12</v>
      </c>
      <c r="B88" s="221" t="s">
        <v>39</v>
      </c>
      <c r="C88" s="221" t="s">
        <v>4</v>
      </c>
      <c r="D88" s="221" t="s">
        <v>21</v>
      </c>
      <c r="E88" s="64">
        <v>281</v>
      </c>
      <c r="F88" s="65">
        <f t="shared" si="0"/>
        <v>6.8175827072624222E-3</v>
      </c>
      <c r="G88" s="65">
        <f t="shared" si="1"/>
        <v>3.8835755239224989E-3</v>
      </c>
      <c r="H88" s="221">
        <f t="shared" si="2"/>
        <v>281</v>
      </c>
      <c r="I88" s="221">
        <f t="shared" si="3"/>
        <v>0</v>
      </c>
      <c r="J88" s="221">
        <f t="shared" si="4"/>
        <v>0</v>
      </c>
      <c r="K88" s="221">
        <f t="shared" si="5"/>
        <v>0</v>
      </c>
      <c r="L88" s="221">
        <f t="shared" si="6"/>
        <v>281</v>
      </c>
      <c r="M88" s="221">
        <v>1</v>
      </c>
      <c r="N88" s="221">
        <v>10</v>
      </c>
      <c r="O88" s="221">
        <v>20</v>
      </c>
      <c r="P88" s="221">
        <v>3</v>
      </c>
      <c r="Q88" s="221" t="s">
        <v>17</v>
      </c>
      <c r="R88" s="221">
        <v>165520</v>
      </c>
      <c r="S88" s="221">
        <v>94287</v>
      </c>
      <c r="T88" s="222">
        <v>9</v>
      </c>
    </row>
    <row r="89" spans="1:20" outlineLevel="4">
      <c r="A89" s="220">
        <v>12</v>
      </c>
      <c r="B89" s="221" t="s">
        <v>39</v>
      </c>
      <c r="C89" s="221" t="s">
        <v>4</v>
      </c>
      <c r="D89" s="221" t="s">
        <v>120</v>
      </c>
      <c r="E89" s="64">
        <v>75</v>
      </c>
      <c r="F89" s="65">
        <f t="shared" si="0"/>
        <v>5.1885802469135807E-3</v>
      </c>
      <c r="G89" s="65">
        <f t="shared" si="1"/>
        <v>2.3035493827160496E-3</v>
      </c>
      <c r="H89" s="221">
        <f t="shared" si="2"/>
        <v>75</v>
      </c>
      <c r="I89" s="221">
        <f t="shared" si="3"/>
        <v>0</v>
      </c>
      <c r="J89" s="221">
        <f t="shared" si="4"/>
        <v>0</v>
      </c>
      <c r="K89" s="221">
        <f t="shared" si="5"/>
        <v>75</v>
      </c>
      <c r="L89" s="221">
        <f t="shared" si="6"/>
        <v>0</v>
      </c>
      <c r="M89" s="221">
        <v>3</v>
      </c>
      <c r="N89" s="221">
        <v>10</v>
      </c>
      <c r="O89" s="221">
        <v>57</v>
      </c>
      <c r="P89" s="221">
        <v>3</v>
      </c>
      <c r="Q89" s="221" t="s">
        <v>17</v>
      </c>
      <c r="R89" s="221">
        <v>33622</v>
      </c>
      <c r="S89" s="221">
        <v>14927</v>
      </c>
      <c r="T89" s="222">
        <v>9</v>
      </c>
    </row>
    <row r="90" spans="1:20" outlineLevel="4">
      <c r="A90" s="220">
        <v>12</v>
      </c>
      <c r="B90" s="221" t="s">
        <v>39</v>
      </c>
      <c r="C90" s="221" t="s">
        <v>4</v>
      </c>
      <c r="D90" s="221" t="s">
        <v>108</v>
      </c>
      <c r="E90" s="64">
        <v>156</v>
      </c>
      <c r="F90" s="65">
        <f t="shared" si="0"/>
        <v>1.4893681742640075E-2</v>
      </c>
      <c r="G90" s="65">
        <f t="shared" si="1"/>
        <v>1.9265639838556504E-3</v>
      </c>
      <c r="H90" s="221">
        <f t="shared" si="2"/>
        <v>156</v>
      </c>
      <c r="I90" s="221">
        <f t="shared" si="3"/>
        <v>0</v>
      </c>
      <c r="J90" s="221">
        <f t="shared" si="4"/>
        <v>0</v>
      </c>
      <c r="K90" s="221">
        <f t="shared" si="5"/>
        <v>156</v>
      </c>
      <c r="L90" s="221">
        <f t="shared" si="6"/>
        <v>0</v>
      </c>
      <c r="M90" s="221">
        <v>3</v>
      </c>
      <c r="N90" s="221">
        <v>10</v>
      </c>
      <c r="O90" s="221">
        <v>58</v>
      </c>
      <c r="P90" s="221">
        <v>3</v>
      </c>
      <c r="Q90" s="221" t="s">
        <v>17</v>
      </c>
      <c r="R90" s="221">
        <v>200743</v>
      </c>
      <c r="S90" s="221">
        <v>25967</v>
      </c>
      <c r="T90" s="222">
        <v>9</v>
      </c>
    </row>
    <row r="91" spans="1:20" outlineLevel="4">
      <c r="A91" s="220">
        <v>12</v>
      </c>
      <c r="B91" s="221" t="s">
        <v>39</v>
      </c>
      <c r="C91" s="221" t="s">
        <v>4</v>
      </c>
      <c r="D91" s="221" t="s">
        <v>169</v>
      </c>
      <c r="E91" s="64">
        <v>1</v>
      </c>
      <c r="F91" s="65">
        <f t="shared" si="0"/>
        <v>2.1527777777777778E-3</v>
      </c>
      <c r="G91" s="65">
        <f t="shared" si="1"/>
        <v>1.9675925925925926E-4</v>
      </c>
      <c r="H91" s="221">
        <f t="shared" si="2"/>
        <v>1</v>
      </c>
      <c r="I91" s="221">
        <f t="shared" si="3"/>
        <v>0</v>
      </c>
      <c r="J91" s="221">
        <f t="shared" si="4"/>
        <v>0</v>
      </c>
      <c r="K91" s="221">
        <f t="shared" si="5"/>
        <v>1</v>
      </c>
      <c r="L91" s="221">
        <f t="shared" si="6"/>
        <v>0</v>
      </c>
      <c r="M91" s="221">
        <v>3</v>
      </c>
      <c r="N91" s="221">
        <v>10</v>
      </c>
      <c r="O91" s="221">
        <v>94</v>
      </c>
      <c r="P91" s="221">
        <v>3</v>
      </c>
      <c r="Q91" s="221" t="s">
        <v>17</v>
      </c>
      <c r="R91" s="221">
        <v>186</v>
      </c>
      <c r="S91" s="221">
        <v>17</v>
      </c>
      <c r="T91" s="222">
        <v>9</v>
      </c>
    </row>
    <row r="92" spans="1:20" outlineLevel="4">
      <c r="A92" s="220">
        <v>12</v>
      </c>
      <c r="B92" s="221" t="s">
        <v>39</v>
      </c>
      <c r="C92" s="221" t="s">
        <v>4</v>
      </c>
      <c r="D92" s="221" t="s">
        <v>121</v>
      </c>
      <c r="E92" s="64">
        <v>169</v>
      </c>
      <c r="F92" s="65">
        <f t="shared" ref="F92:F180" si="7">R92/E92/86400</f>
        <v>6.8116507779969315E-3</v>
      </c>
      <c r="G92" s="65">
        <f t="shared" ref="G92:G180" si="8">S92/E92/86400</f>
        <v>1.0286543940390093E-3</v>
      </c>
      <c r="H92" s="221">
        <f t="shared" ref="H92:H180" si="9">IF(C92="ATENCIÓN CIUDADANÍA",E92,0)</f>
        <v>169</v>
      </c>
      <c r="I92" s="221">
        <f t="shared" ref="I92:I180" si="10">IF(C92="OTROS TEMAS GENERALITAT",E92,0)</f>
        <v>0</v>
      </c>
      <c r="J92" s="221">
        <f t="shared" ref="J92:J180" si="11">IF(C92="TEMAS MUNICIPALES",E92,0)</f>
        <v>0</v>
      </c>
      <c r="K92" s="221">
        <f t="shared" ref="K92:K180" si="12">IF(M92=3,E92,0)</f>
        <v>169</v>
      </c>
      <c r="L92" s="221">
        <f t="shared" ref="L92:L180" si="13">IF(M92&lt;&gt;3,E92,0)</f>
        <v>0</v>
      </c>
      <c r="M92" s="221">
        <v>3</v>
      </c>
      <c r="N92" s="221">
        <v>10</v>
      </c>
      <c r="O92" s="221">
        <v>98</v>
      </c>
      <c r="P92" s="221">
        <v>3</v>
      </c>
      <c r="Q92" s="221" t="s">
        <v>17</v>
      </c>
      <c r="R92" s="221">
        <v>99461</v>
      </c>
      <c r="S92" s="221">
        <v>15020</v>
      </c>
      <c r="T92" s="222">
        <v>9</v>
      </c>
    </row>
    <row r="93" spans="1:20" outlineLevel="4">
      <c r="A93" s="220">
        <v>12</v>
      </c>
      <c r="B93" s="221" t="s">
        <v>39</v>
      </c>
      <c r="C93" s="221" t="s">
        <v>4</v>
      </c>
      <c r="D93" s="221" t="s">
        <v>107</v>
      </c>
      <c r="E93" s="64">
        <v>15</v>
      </c>
      <c r="F93" s="65">
        <f t="shared" si="7"/>
        <v>4.604166666666667E-3</v>
      </c>
      <c r="G93" s="65">
        <f t="shared" si="8"/>
        <v>7.7160493827160489E-7</v>
      </c>
      <c r="H93" s="221">
        <f t="shared" si="9"/>
        <v>15</v>
      </c>
      <c r="I93" s="221">
        <f t="shared" si="10"/>
        <v>0</v>
      </c>
      <c r="J93" s="221">
        <f t="shared" si="11"/>
        <v>0</v>
      </c>
      <c r="K93" s="221">
        <f t="shared" si="12"/>
        <v>0</v>
      </c>
      <c r="L93" s="221">
        <f t="shared" si="13"/>
        <v>15</v>
      </c>
      <c r="M93" s="221">
        <v>8</v>
      </c>
      <c r="N93" s="221">
        <v>10</v>
      </c>
      <c r="O93" s="221">
        <v>217</v>
      </c>
      <c r="P93" s="221">
        <v>3</v>
      </c>
      <c r="Q93" s="221" t="s">
        <v>17</v>
      </c>
      <c r="R93" s="221">
        <v>5967</v>
      </c>
      <c r="S93" s="221">
        <v>1</v>
      </c>
      <c r="T93" s="222">
        <v>9</v>
      </c>
    </row>
    <row r="94" spans="1:20" outlineLevel="3">
      <c r="A94" s="220"/>
      <c r="B94" s="221"/>
      <c r="C94" s="207" t="s">
        <v>188</v>
      </c>
      <c r="D94" s="127"/>
      <c r="E94" s="128">
        <f>SUBTOTAL(9,E85:E93)</f>
        <v>2437</v>
      </c>
      <c r="F94" s="129"/>
      <c r="G94" s="129"/>
      <c r="H94" s="221">
        <f>SUBTOTAL(9,H85:H93)</f>
        <v>2437</v>
      </c>
      <c r="I94" s="221">
        <f>SUBTOTAL(9,I85:I93)</f>
        <v>0</v>
      </c>
      <c r="J94" s="221">
        <f>SUBTOTAL(9,J85:J93)</f>
        <v>0</v>
      </c>
      <c r="K94" s="221">
        <f>SUBTOTAL(9,K85:K93)</f>
        <v>401</v>
      </c>
      <c r="L94" s="221">
        <f>SUBTOTAL(9,L85:L93)</f>
        <v>2036</v>
      </c>
      <c r="M94" s="221"/>
      <c r="N94" s="221"/>
      <c r="O94" s="221"/>
      <c r="P94" s="221"/>
      <c r="Q94" s="221"/>
      <c r="R94" s="221">
        <f>SUBTOTAL(9,R85:R93)</f>
        <v>1566805</v>
      </c>
      <c r="S94" s="221">
        <f>SUBTOTAL(9,S85:S93)</f>
        <v>959095</v>
      </c>
      <c r="T94" s="222"/>
    </row>
    <row r="95" spans="1:20" outlineLevel="4">
      <c r="A95" s="220">
        <v>12</v>
      </c>
      <c r="B95" s="221" t="s">
        <v>39</v>
      </c>
      <c r="C95" s="221" t="s">
        <v>5</v>
      </c>
      <c r="D95" s="221" t="s">
        <v>40</v>
      </c>
      <c r="E95" s="64">
        <v>134</v>
      </c>
      <c r="F95" s="65">
        <f t="shared" si="7"/>
        <v>1.5086978302929795E-2</v>
      </c>
      <c r="G95" s="65">
        <f t="shared" si="8"/>
        <v>7.9720322001105588E-3</v>
      </c>
      <c r="H95" s="221">
        <f t="shared" si="9"/>
        <v>0</v>
      </c>
      <c r="I95" s="221">
        <f t="shared" si="10"/>
        <v>134</v>
      </c>
      <c r="J95" s="221">
        <f t="shared" si="11"/>
        <v>0</v>
      </c>
      <c r="K95" s="221">
        <f t="shared" si="12"/>
        <v>0</v>
      </c>
      <c r="L95" s="221">
        <f t="shared" si="13"/>
        <v>134</v>
      </c>
      <c r="M95" s="221">
        <v>1</v>
      </c>
      <c r="N95" s="221">
        <v>10</v>
      </c>
      <c r="O95" s="221">
        <v>25</v>
      </c>
      <c r="P95" s="221">
        <v>11</v>
      </c>
      <c r="Q95" s="221" t="s">
        <v>41</v>
      </c>
      <c r="R95" s="221">
        <v>174671</v>
      </c>
      <c r="S95" s="221">
        <v>92297</v>
      </c>
      <c r="T95" s="222">
        <v>9</v>
      </c>
    </row>
    <row r="96" spans="1:20" outlineLevel="4">
      <c r="A96" s="220">
        <v>12</v>
      </c>
      <c r="B96" s="221" t="s">
        <v>39</v>
      </c>
      <c r="C96" s="221" t="s">
        <v>5</v>
      </c>
      <c r="D96" s="221" t="s">
        <v>122</v>
      </c>
      <c r="E96" s="64">
        <v>32</v>
      </c>
      <c r="F96" s="65">
        <f t="shared" si="7"/>
        <v>1.4624565972222222E-2</v>
      </c>
      <c r="G96" s="65">
        <f t="shared" si="8"/>
        <v>4.4491464120370366E-3</v>
      </c>
      <c r="H96" s="221">
        <f t="shared" si="9"/>
        <v>0</v>
      </c>
      <c r="I96" s="221">
        <f t="shared" si="10"/>
        <v>32</v>
      </c>
      <c r="J96" s="221">
        <f t="shared" si="11"/>
        <v>0</v>
      </c>
      <c r="K96" s="221">
        <f t="shared" si="12"/>
        <v>32</v>
      </c>
      <c r="L96" s="221">
        <f t="shared" si="13"/>
        <v>0</v>
      </c>
      <c r="M96" s="221">
        <v>3</v>
      </c>
      <c r="N96" s="221">
        <v>10</v>
      </c>
      <c r="O96" s="221">
        <v>63</v>
      </c>
      <c r="P96" s="221">
        <v>8</v>
      </c>
      <c r="Q96" s="221" t="s">
        <v>42</v>
      </c>
      <c r="R96" s="221">
        <v>40434</v>
      </c>
      <c r="S96" s="221">
        <v>12301</v>
      </c>
      <c r="T96" s="222">
        <v>9</v>
      </c>
    </row>
    <row r="97" spans="1:20" outlineLevel="4">
      <c r="A97" s="220">
        <v>12</v>
      </c>
      <c r="B97" s="221" t="s">
        <v>39</v>
      </c>
      <c r="C97" s="221" t="s">
        <v>5</v>
      </c>
      <c r="D97" s="221" t="s">
        <v>123</v>
      </c>
      <c r="E97" s="64">
        <v>140</v>
      </c>
      <c r="F97" s="65">
        <f t="shared" si="7"/>
        <v>1.3601107804232805E-2</v>
      </c>
      <c r="G97" s="65">
        <f t="shared" si="8"/>
        <v>7.8093584656084656E-3</v>
      </c>
      <c r="H97" s="221">
        <f t="shared" si="9"/>
        <v>0</v>
      </c>
      <c r="I97" s="221">
        <f t="shared" si="10"/>
        <v>140</v>
      </c>
      <c r="J97" s="221">
        <f t="shared" si="11"/>
        <v>0</v>
      </c>
      <c r="K97" s="221">
        <f t="shared" si="12"/>
        <v>140</v>
      </c>
      <c r="L97" s="221">
        <f t="shared" si="13"/>
        <v>0</v>
      </c>
      <c r="M97" s="221">
        <v>3</v>
      </c>
      <c r="N97" s="221">
        <v>10</v>
      </c>
      <c r="O97" s="221">
        <v>167</v>
      </c>
      <c r="P97" s="221">
        <v>6</v>
      </c>
      <c r="Q97" s="221" t="s">
        <v>43</v>
      </c>
      <c r="R97" s="221">
        <v>164519</v>
      </c>
      <c r="S97" s="221">
        <v>94462</v>
      </c>
      <c r="T97" s="222">
        <v>9</v>
      </c>
    </row>
    <row r="98" spans="1:20" outlineLevel="4">
      <c r="A98" s="220">
        <v>12</v>
      </c>
      <c r="B98" s="221" t="s">
        <v>39</v>
      </c>
      <c r="C98" s="221" t="s">
        <v>5</v>
      </c>
      <c r="D98" s="221" t="s">
        <v>124</v>
      </c>
      <c r="E98" s="64">
        <v>126</v>
      </c>
      <c r="F98" s="65">
        <f t="shared" si="7"/>
        <v>1.7521494708994709E-2</v>
      </c>
      <c r="G98" s="65">
        <f t="shared" si="8"/>
        <v>2.732308201058201E-3</v>
      </c>
      <c r="H98" s="221">
        <f t="shared" si="9"/>
        <v>0</v>
      </c>
      <c r="I98" s="221">
        <f t="shared" si="10"/>
        <v>126</v>
      </c>
      <c r="J98" s="221">
        <f t="shared" si="11"/>
        <v>0</v>
      </c>
      <c r="K98" s="221">
        <f t="shared" si="12"/>
        <v>126</v>
      </c>
      <c r="L98" s="221">
        <f t="shared" si="13"/>
        <v>0</v>
      </c>
      <c r="M98" s="221">
        <v>3</v>
      </c>
      <c r="N98" s="221">
        <v>10</v>
      </c>
      <c r="O98" s="221">
        <v>168</v>
      </c>
      <c r="P98" s="221">
        <v>12</v>
      </c>
      <c r="Q98" s="221" t="s">
        <v>29</v>
      </c>
      <c r="R98" s="221">
        <v>190746</v>
      </c>
      <c r="S98" s="221">
        <v>29745</v>
      </c>
      <c r="T98" s="222">
        <v>9</v>
      </c>
    </row>
    <row r="99" spans="1:20" outlineLevel="3">
      <c r="A99" s="220"/>
      <c r="B99" s="221"/>
      <c r="C99" s="208" t="s">
        <v>189</v>
      </c>
      <c r="D99" s="131"/>
      <c r="E99" s="132">
        <f>SUBTOTAL(9,E95:E98)</f>
        <v>432</v>
      </c>
      <c r="F99" s="133"/>
      <c r="G99" s="133"/>
      <c r="H99" s="221">
        <f>SUBTOTAL(9,H95:H98)</f>
        <v>0</v>
      </c>
      <c r="I99" s="221">
        <f>SUBTOTAL(9,I95:I98)</f>
        <v>432</v>
      </c>
      <c r="J99" s="221">
        <f>SUBTOTAL(9,J95:J98)</f>
        <v>0</v>
      </c>
      <c r="K99" s="221">
        <f>SUBTOTAL(9,K95:K98)</f>
        <v>298</v>
      </c>
      <c r="L99" s="221">
        <f>SUBTOTAL(9,L95:L98)</f>
        <v>134</v>
      </c>
      <c r="M99" s="221"/>
      <c r="N99" s="221"/>
      <c r="O99" s="221"/>
      <c r="P99" s="221"/>
      <c r="Q99" s="221"/>
      <c r="R99" s="221">
        <f>SUBTOTAL(9,R95:R98)</f>
        <v>570370</v>
      </c>
      <c r="S99" s="221">
        <f>SUBTOTAL(9,S95:S98)</f>
        <v>228805</v>
      </c>
      <c r="T99" s="222"/>
    </row>
    <row r="100" spans="1:20" ht="15.6" outlineLevel="2">
      <c r="A100" s="220"/>
      <c r="B100" s="111" t="s">
        <v>88</v>
      </c>
      <c r="C100" s="77"/>
      <c r="D100" s="77"/>
      <c r="E100" s="78">
        <f>SUBTOTAL(9,E85:E98)</f>
        <v>2869</v>
      </c>
      <c r="F100" s="79">
        <v>8.6217573228509082E-3</v>
      </c>
      <c r="G100" s="79">
        <v>4.7922072473309835E-3</v>
      </c>
      <c r="H100" s="221">
        <f>SUBTOTAL(9,H85:H98)</f>
        <v>2437</v>
      </c>
      <c r="I100" s="221">
        <f>SUBTOTAL(9,I85:I98)</f>
        <v>432</v>
      </c>
      <c r="J100" s="221">
        <f>SUBTOTAL(9,J85:J98)</f>
        <v>0</v>
      </c>
      <c r="K100" s="221">
        <f>SUBTOTAL(9,K85:K98)</f>
        <v>699</v>
      </c>
      <c r="L100" s="221">
        <f>SUBTOTAL(9,L85:L98)</f>
        <v>2170</v>
      </c>
      <c r="M100" s="221"/>
      <c r="N100" s="221"/>
      <c r="O100" s="221"/>
      <c r="P100" s="221"/>
      <c r="Q100" s="221"/>
      <c r="R100" s="221">
        <f>SUBTOTAL(9,R85:R98)</f>
        <v>2137175</v>
      </c>
      <c r="S100" s="221">
        <f>SUBTOTAL(9,S85:S98)</f>
        <v>1187900</v>
      </c>
      <c r="T100" s="222"/>
    </row>
    <row r="101" spans="1:20" outlineLevel="4">
      <c r="A101" s="220">
        <v>12</v>
      </c>
      <c r="B101" s="221" t="s">
        <v>44</v>
      </c>
      <c r="C101" s="221" t="s">
        <v>4</v>
      </c>
      <c r="D101" s="221" t="s">
        <v>16</v>
      </c>
      <c r="E101" s="64">
        <v>4</v>
      </c>
      <c r="F101" s="65">
        <f t="shared" si="7"/>
        <v>2.4756944444444446E-2</v>
      </c>
      <c r="G101" s="65">
        <f t="shared" si="8"/>
        <v>1.0127314814814815E-4</v>
      </c>
      <c r="H101" s="221">
        <f t="shared" si="9"/>
        <v>4</v>
      </c>
      <c r="I101" s="221">
        <f t="shared" si="10"/>
        <v>0</v>
      </c>
      <c r="J101" s="221">
        <f t="shared" si="11"/>
        <v>0</v>
      </c>
      <c r="K101" s="221">
        <f t="shared" si="12"/>
        <v>0</v>
      </c>
      <c r="L101" s="221">
        <f t="shared" si="13"/>
        <v>4</v>
      </c>
      <c r="M101" s="221">
        <v>1</v>
      </c>
      <c r="N101" s="221">
        <v>24</v>
      </c>
      <c r="O101" s="221">
        <v>17</v>
      </c>
      <c r="P101" s="221">
        <v>3</v>
      </c>
      <c r="Q101" s="221" t="s">
        <v>17</v>
      </c>
      <c r="R101" s="221">
        <v>8556</v>
      </c>
      <c r="S101" s="221">
        <v>35</v>
      </c>
      <c r="T101" s="222">
        <v>9</v>
      </c>
    </row>
    <row r="102" spans="1:20" outlineLevel="4">
      <c r="A102" s="220">
        <v>12</v>
      </c>
      <c r="B102" s="221" t="s">
        <v>44</v>
      </c>
      <c r="C102" s="221" t="s">
        <v>4</v>
      </c>
      <c r="D102" s="221" t="s">
        <v>109</v>
      </c>
      <c r="E102" s="64">
        <v>10</v>
      </c>
      <c r="F102" s="65">
        <f t="shared" si="7"/>
        <v>2.673611111111111E-2</v>
      </c>
      <c r="G102" s="65">
        <f t="shared" si="8"/>
        <v>6.0000000000000001E-3</v>
      </c>
      <c r="H102" s="221">
        <f t="shared" si="9"/>
        <v>10</v>
      </c>
      <c r="I102" s="221">
        <f t="shared" si="10"/>
        <v>0</v>
      </c>
      <c r="J102" s="221">
        <f t="shared" si="11"/>
        <v>0</v>
      </c>
      <c r="K102" s="221">
        <f t="shared" si="12"/>
        <v>10</v>
      </c>
      <c r="L102" s="221">
        <f t="shared" si="13"/>
        <v>0</v>
      </c>
      <c r="M102" s="221">
        <v>3</v>
      </c>
      <c r="N102" s="221">
        <v>24</v>
      </c>
      <c r="O102" s="221">
        <v>162</v>
      </c>
      <c r="P102" s="221">
        <v>3</v>
      </c>
      <c r="Q102" s="221" t="s">
        <v>17</v>
      </c>
      <c r="R102" s="221">
        <v>23100</v>
      </c>
      <c r="S102" s="221">
        <v>5184</v>
      </c>
      <c r="T102" s="222">
        <v>9</v>
      </c>
    </row>
    <row r="103" spans="1:20" outlineLevel="3">
      <c r="A103" s="220"/>
      <c r="B103" s="221"/>
      <c r="C103" s="207" t="s">
        <v>188</v>
      </c>
      <c r="D103" s="127"/>
      <c r="E103" s="128">
        <f>SUBTOTAL(9,E101:E102)</f>
        <v>14</v>
      </c>
      <c r="F103" s="129"/>
      <c r="G103" s="129"/>
      <c r="H103" s="221">
        <f>SUBTOTAL(9,H101:H102)</f>
        <v>14</v>
      </c>
      <c r="I103" s="221">
        <f>SUBTOTAL(9,I101:I102)</f>
        <v>0</v>
      </c>
      <c r="J103" s="221">
        <f>SUBTOTAL(9,J101:J102)</f>
        <v>0</v>
      </c>
      <c r="K103" s="221">
        <f>SUBTOTAL(9,K101:K102)</f>
        <v>10</v>
      </c>
      <c r="L103" s="221">
        <f>SUBTOTAL(9,L101:L102)</f>
        <v>4</v>
      </c>
      <c r="M103" s="221"/>
      <c r="N103" s="221"/>
      <c r="O103" s="221"/>
      <c r="P103" s="221"/>
      <c r="Q103" s="221"/>
      <c r="R103" s="221">
        <f>SUBTOTAL(9,R101:R102)</f>
        <v>31656</v>
      </c>
      <c r="S103" s="221">
        <f>SUBTOTAL(9,S101:S102)</f>
        <v>5219</v>
      </c>
      <c r="T103" s="222"/>
    </row>
    <row r="104" spans="1:20" ht="15.6" outlineLevel="2">
      <c r="A104" s="220"/>
      <c r="B104" s="111" t="s">
        <v>89</v>
      </c>
      <c r="C104" s="77"/>
      <c r="D104" s="77"/>
      <c r="E104" s="78">
        <f>SUBTOTAL(9,E101:E102)</f>
        <v>14</v>
      </c>
      <c r="F104" s="79">
        <v>2.6170634920634924E-2</v>
      </c>
      <c r="G104" s="79">
        <v>4.3146494708994707E-3</v>
      </c>
      <c r="H104" s="221">
        <f>SUBTOTAL(9,H101:H102)</f>
        <v>14</v>
      </c>
      <c r="I104" s="221">
        <f>SUBTOTAL(9,I101:I102)</f>
        <v>0</v>
      </c>
      <c r="J104" s="221">
        <f>SUBTOTAL(9,J101:J102)</f>
        <v>0</v>
      </c>
      <c r="K104" s="221">
        <f>SUBTOTAL(9,K101:K102)</f>
        <v>10</v>
      </c>
      <c r="L104" s="221">
        <f>SUBTOTAL(9,L101:L102)</f>
        <v>4</v>
      </c>
      <c r="M104" s="221"/>
      <c r="N104" s="221"/>
      <c r="O104" s="221"/>
      <c r="P104" s="221"/>
      <c r="Q104" s="221"/>
      <c r="R104" s="221">
        <f>SUBTOTAL(9,R101:R102)</f>
        <v>31656</v>
      </c>
      <c r="S104" s="221">
        <f>SUBTOTAL(9,S101:S102)</f>
        <v>5219</v>
      </c>
      <c r="T104" s="222"/>
    </row>
    <row r="105" spans="1:20" outlineLevel="4">
      <c r="A105" s="220">
        <v>12</v>
      </c>
      <c r="B105" s="221" t="s">
        <v>45</v>
      </c>
      <c r="C105" s="221" t="s">
        <v>4</v>
      </c>
      <c r="D105" s="221" t="s">
        <v>16</v>
      </c>
      <c r="E105" s="64">
        <v>236</v>
      </c>
      <c r="F105" s="65">
        <f t="shared" si="7"/>
        <v>1.1113906544256121E-2</v>
      </c>
      <c r="G105" s="65">
        <f t="shared" si="8"/>
        <v>5.4947916666666669E-3</v>
      </c>
      <c r="H105" s="221">
        <f t="shared" si="9"/>
        <v>236</v>
      </c>
      <c r="I105" s="221">
        <f t="shared" si="10"/>
        <v>0</v>
      </c>
      <c r="J105" s="221">
        <f t="shared" si="11"/>
        <v>0</v>
      </c>
      <c r="K105" s="221">
        <f t="shared" si="12"/>
        <v>0</v>
      </c>
      <c r="L105" s="221">
        <f t="shared" si="13"/>
        <v>236</v>
      </c>
      <c r="M105" s="221">
        <v>1</v>
      </c>
      <c r="N105" s="221">
        <v>7</v>
      </c>
      <c r="O105" s="221">
        <v>17</v>
      </c>
      <c r="P105" s="221">
        <v>3</v>
      </c>
      <c r="Q105" s="221" t="s">
        <v>17</v>
      </c>
      <c r="R105" s="221">
        <v>226617</v>
      </c>
      <c r="S105" s="221">
        <v>112041</v>
      </c>
      <c r="T105" s="222">
        <v>9</v>
      </c>
    </row>
    <row r="106" spans="1:20" outlineLevel="4">
      <c r="A106" s="220">
        <v>12</v>
      </c>
      <c r="B106" s="221" t="s">
        <v>45</v>
      </c>
      <c r="C106" s="221" t="s">
        <v>4</v>
      </c>
      <c r="D106" s="221" t="s">
        <v>19</v>
      </c>
      <c r="E106" s="64">
        <v>72</v>
      </c>
      <c r="F106" s="65">
        <f t="shared" si="7"/>
        <v>8.8654192386831265E-3</v>
      </c>
      <c r="G106" s="65">
        <f t="shared" si="8"/>
        <v>5.5803112139917697E-3</v>
      </c>
      <c r="H106" s="221">
        <f t="shared" si="9"/>
        <v>72</v>
      </c>
      <c r="I106" s="221">
        <f t="shared" si="10"/>
        <v>0</v>
      </c>
      <c r="J106" s="221">
        <f t="shared" si="11"/>
        <v>0</v>
      </c>
      <c r="K106" s="221">
        <f t="shared" si="12"/>
        <v>0</v>
      </c>
      <c r="L106" s="221">
        <f t="shared" si="13"/>
        <v>72</v>
      </c>
      <c r="M106" s="221">
        <v>1</v>
      </c>
      <c r="N106" s="221">
        <v>7</v>
      </c>
      <c r="O106" s="221">
        <v>18</v>
      </c>
      <c r="P106" s="221">
        <v>3</v>
      </c>
      <c r="Q106" s="221" t="s">
        <v>17</v>
      </c>
      <c r="R106" s="221">
        <v>55150</v>
      </c>
      <c r="S106" s="221">
        <v>34714</v>
      </c>
      <c r="T106" s="222">
        <v>9</v>
      </c>
    </row>
    <row r="107" spans="1:20" outlineLevel="4">
      <c r="A107" s="220">
        <v>12</v>
      </c>
      <c r="B107" s="221" t="s">
        <v>45</v>
      </c>
      <c r="C107" s="221" t="s">
        <v>4</v>
      </c>
      <c r="D107" s="221" t="s">
        <v>21</v>
      </c>
      <c r="E107" s="64">
        <v>49</v>
      </c>
      <c r="F107" s="65">
        <f t="shared" si="7"/>
        <v>8.2449924414210139E-3</v>
      </c>
      <c r="G107" s="65">
        <f t="shared" si="8"/>
        <v>5.6143707482993197E-3</v>
      </c>
      <c r="H107" s="221">
        <f t="shared" si="9"/>
        <v>49</v>
      </c>
      <c r="I107" s="221">
        <f t="shared" si="10"/>
        <v>0</v>
      </c>
      <c r="J107" s="221">
        <f t="shared" si="11"/>
        <v>0</v>
      </c>
      <c r="K107" s="221">
        <f t="shared" si="12"/>
        <v>0</v>
      </c>
      <c r="L107" s="221">
        <f t="shared" si="13"/>
        <v>49</v>
      </c>
      <c r="M107" s="221">
        <v>1</v>
      </c>
      <c r="N107" s="221">
        <v>7</v>
      </c>
      <c r="O107" s="221">
        <v>20</v>
      </c>
      <c r="P107" s="221">
        <v>3</v>
      </c>
      <c r="Q107" s="221" t="s">
        <v>17</v>
      </c>
      <c r="R107" s="221">
        <v>34906</v>
      </c>
      <c r="S107" s="221">
        <v>23769</v>
      </c>
      <c r="T107" s="222">
        <v>9</v>
      </c>
    </row>
    <row r="108" spans="1:20" outlineLevel="4">
      <c r="A108" s="220">
        <v>12</v>
      </c>
      <c r="B108" s="221" t="s">
        <v>45</v>
      </c>
      <c r="C108" s="221" t="s">
        <v>4</v>
      </c>
      <c r="D108" s="221" t="s">
        <v>109</v>
      </c>
      <c r="E108" s="64">
        <v>195</v>
      </c>
      <c r="F108" s="65">
        <f t="shared" si="7"/>
        <v>1.457917853751187E-2</v>
      </c>
      <c r="G108" s="65">
        <f t="shared" si="8"/>
        <v>1.9488960113960114E-3</v>
      </c>
      <c r="H108" s="221">
        <f t="shared" si="9"/>
        <v>195</v>
      </c>
      <c r="I108" s="221">
        <f t="shared" si="10"/>
        <v>0</v>
      </c>
      <c r="J108" s="221">
        <f t="shared" si="11"/>
        <v>0</v>
      </c>
      <c r="K108" s="221">
        <f t="shared" si="12"/>
        <v>195</v>
      </c>
      <c r="L108" s="221">
        <f t="shared" si="13"/>
        <v>0</v>
      </c>
      <c r="M108" s="221">
        <v>3</v>
      </c>
      <c r="N108" s="221">
        <v>7</v>
      </c>
      <c r="O108" s="221">
        <v>162</v>
      </c>
      <c r="P108" s="221">
        <v>3</v>
      </c>
      <c r="Q108" s="221" t="s">
        <v>17</v>
      </c>
      <c r="R108" s="221">
        <v>245630</v>
      </c>
      <c r="S108" s="221">
        <v>32835</v>
      </c>
      <c r="T108" s="222">
        <v>9</v>
      </c>
    </row>
    <row r="109" spans="1:20" outlineLevel="3">
      <c r="A109" s="220"/>
      <c r="B109" s="221"/>
      <c r="C109" s="207" t="s">
        <v>188</v>
      </c>
      <c r="D109" s="127"/>
      <c r="E109" s="128">
        <f>SUBTOTAL(9,E105:E108)</f>
        <v>552</v>
      </c>
      <c r="F109" s="129"/>
      <c r="G109" s="129"/>
      <c r="H109" s="221">
        <f>SUBTOTAL(9,H105:H108)</f>
        <v>552</v>
      </c>
      <c r="I109" s="221">
        <f>SUBTOTAL(9,I105:I108)</f>
        <v>0</v>
      </c>
      <c r="J109" s="221">
        <f>SUBTOTAL(9,J105:J108)</f>
        <v>0</v>
      </c>
      <c r="K109" s="221">
        <f>SUBTOTAL(9,K105:K108)</f>
        <v>195</v>
      </c>
      <c r="L109" s="221">
        <f>SUBTOTAL(9,L105:L108)</f>
        <v>357</v>
      </c>
      <c r="M109" s="221"/>
      <c r="N109" s="221"/>
      <c r="O109" s="221"/>
      <c r="P109" s="221"/>
      <c r="Q109" s="221"/>
      <c r="R109" s="221">
        <f>SUBTOTAL(9,R105:R108)</f>
        <v>562303</v>
      </c>
      <c r="S109" s="221">
        <f>SUBTOTAL(9,S105:S108)</f>
        <v>203359</v>
      </c>
      <c r="T109" s="222"/>
    </row>
    <row r="110" spans="1:20" ht="15.6" outlineLevel="2">
      <c r="A110" s="220"/>
      <c r="B110" s="111" t="s">
        <v>90</v>
      </c>
      <c r="C110" s="77"/>
      <c r="D110" s="77"/>
      <c r="E110" s="78">
        <f>SUBTOTAL(9,E105:E108)</f>
        <v>552</v>
      </c>
      <c r="F110" s="79">
        <v>1.1790102489264627E-2</v>
      </c>
      <c r="G110" s="79">
        <v>4.2639350174449812E-3</v>
      </c>
      <c r="H110" s="221">
        <f>SUBTOTAL(9,H105:H108)</f>
        <v>552</v>
      </c>
      <c r="I110" s="221">
        <f>SUBTOTAL(9,I105:I108)</f>
        <v>0</v>
      </c>
      <c r="J110" s="221">
        <f>SUBTOTAL(9,J105:J108)</f>
        <v>0</v>
      </c>
      <c r="K110" s="221">
        <f>SUBTOTAL(9,K105:K108)</f>
        <v>195</v>
      </c>
      <c r="L110" s="221">
        <f>SUBTOTAL(9,L105:L108)</f>
        <v>357</v>
      </c>
      <c r="M110" s="221"/>
      <c r="N110" s="221"/>
      <c r="O110" s="221"/>
      <c r="P110" s="221"/>
      <c r="Q110" s="221"/>
      <c r="R110" s="221">
        <f>SUBTOTAL(9,R105:R108)</f>
        <v>562303</v>
      </c>
      <c r="S110" s="221">
        <f>SUBTOTAL(9,S105:S108)</f>
        <v>203359</v>
      </c>
      <c r="T110" s="222"/>
    </row>
    <row r="111" spans="1:20" outlineLevel="4">
      <c r="A111" s="220">
        <v>12</v>
      </c>
      <c r="B111" s="221" t="s">
        <v>46</v>
      </c>
      <c r="C111" s="221" t="s">
        <v>4</v>
      </c>
      <c r="D111" s="221" t="s">
        <v>16</v>
      </c>
      <c r="E111" s="64">
        <v>329</v>
      </c>
      <c r="F111" s="65">
        <f t="shared" si="7"/>
        <v>4.8269165822357315E-3</v>
      </c>
      <c r="G111" s="65">
        <f t="shared" si="8"/>
        <v>4.0208825847123722E-3</v>
      </c>
      <c r="H111" s="221">
        <f t="shared" si="9"/>
        <v>329</v>
      </c>
      <c r="I111" s="221">
        <f t="shared" si="10"/>
        <v>0</v>
      </c>
      <c r="J111" s="221">
        <f t="shared" si="11"/>
        <v>0</v>
      </c>
      <c r="K111" s="221">
        <f t="shared" si="12"/>
        <v>0</v>
      </c>
      <c r="L111" s="221">
        <f t="shared" si="13"/>
        <v>329</v>
      </c>
      <c r="M111" s="221">
        <v>1</v>
      </c>
      <c r="N111" s="221">
        <v>33</v>
      </c>
      <c r="O111" s="221">
        <v>17</v>
      </c>
      <c r="P111" s="221">
        <v>3</v>
      </c>
      <c r="Q111" s="221" t="s">
        <v>17</v>
      </c>
      <c r="R111" s="221">
        <v>137208</v>
      </c>
      <c r="S111" s="221">
        <v>114296</v>
      </c>
      <c r="T111" s="222">
        <v>9</v>
      </c>
    </row>
    <row r="112" spans="1:20" outlineLevel="4">
      <c r="A112" s="220">
        <v>12</v>
      </c>
      <c r="B112" s="221" t="s">
        <v>46</v>
      </c>
      <c r="C112" s="221" t="s">
        <v>4</v>
      </c>
      <c r="D112" s="221" t="s">
        <v>19</v>
      </c>
      <c r="E112" s="64">
        <v>136</v>
      </c>
      <c r="F112" s="65">
        <f t="shared" si="7"/>
        <v>4.847579656862745E-3</v>
      </c>
      <c r="G112" s="65">
        <f t="shared" si="8"/>
        <v>4.140539896514161E-3</v>
      </c>
      <c r="H112" s="221">
        <f t="shared" si="9"/>
        <v>136</v>
      </c>
      <c r="I112" s="221">
        <f t="shared" si="10"/>
        <v>0</v>
      </c>
      <c r="J112" s="221">
        <f t="shared" si="11"/>
        <v>0</v>
      </c>
      <c r="K112" s="221">
        <f t="shared" si="12"/>
        <v>0</v>
      </c>
      <c r="L112" s="221">
        <f t="shared" si="13"/>
        <v>136</v>
      </c>
      <c r="M112" s="221">
        <v>1</v>
      </c>
      <c r="N112" s="221">
        <v>33</v>
      </c>
      <c r="O112" s="221">
        <v>18</v>
      </c>
      <c r="P112" s="221">
        <v>3</v>
      </c>
      <c r="Q112" s="221" t="s">
        <v>17</v>
      </c>
      <c r="R112" s="221">
        <v>56961</v>
      </c>
      <c r="S112" s="221">
        <v>48653</v>
      </c>
      <c r="T112" s="222">
        <v>9</v>
      </c>
    </row>
    <row r="113" spans="1:20" outlineLevel="4">
      <c r="A113" s="220">
        <v>12</v>
      </c>
      <c r="B113" s="221" t="s">
        <v>46</v>
      </c>
      <c r="C113" s="221" t="s">
        <v>4</v>
      </c>
      <c r="D113" s="221" t="s">
        <v>21</v>
      </c>
      <c r="E113" s="64">
        <v>77</v>
      </c>
      <c r="F113" s="65">
        <f t="shared" si="7"/>
        <v>4.8717833092833092E-3</v>
      </c>
      <c r="G113" s="65">
        <f t="shared" si="8"/>
        <v>3.6105098605098604E-3</v>
      </c>
      <c r="H113" s="221">
        <f t="shared" si="9"/>
        <v>77</v>
      </c>
      <c r="I113" s="221">
        <f t="shared" si="10"/>
        <v>0</v>
      </c>
      <c r="J113" s="221">
        <f t="shared" si="11"/>
        <v>0</v>
      </c>
      <c r="K113" s="221">
        <f t="shared" si="12"/>
        <v>0</v>
      </c>
      <c r="L113" s="221">
        <f t="shared" si="13"/>
        <v>77</v>
      </c>
      <c r="M113" s="221">
        <v>1</v>
      </c>
      <c r="N113" s="221">
        <v>33</v>
      </c>
      <c r="O113" s="221">
        <v>20</v>
      </c>
      <c r="P113" s="221">
        <v>3</v>
      </c>
      <c r="Q113" s="221" t="s">
        <v>17</v>
      </c>
      <c r="R113" s="221">
        <v>32411</v>
      </c>
      <c r="S113" s="221">
        <v>24020</v>
      </c>
      <c r="T113" s="222">
        <v>9</v>
      </c>
    </row>
    <row r="114" spans="1:20" outlineLevel="4">
      <c r="A114" s="220">
        <v>12</v>
      </c>
      <c r="B114" s="221" t="s">
        <v>46</v>
      </c>
      <c r="C114" s="221" t="s">
        <v>4</v>
      </c>
      <c r="D114" s="221" t="s">
        <v>169</v>
      </c>
      <c r="E114" s="64">
        <v>3</v>
      </c>
      <c r="F114" s="65">
        <f t="shared" si="7"/>
        <v>1.6550925925925926E-3</v>
      </c>
      <c r="G114" s="65">
        <f t="shared" si="8"/>
        <v>1.8695987654320987E-2</v>
      </c>
      <c r="H114" s="221">
        <f t="shared" si="9"/>
        <v>3</v>
      </c>
      <c r="I114" s="221">
        <f t="shared" si="10"/>
        <v>0</v>
      </c>
      <c r="J114" s="221">
        <f t="shared" si="11"/>
        <v>0</v>
      </c>
      <c r="K114" s="221">
        <f t="shared" si="12"/>
        <v>3</v>
      </c>
      <c r="L114" s="221">
        <f t="shared" si="13"/>
        <v>0</v>
      </c>
      <c r="M114" s="221">
        <v>3</v>
      </c>
      <c r="N114" s="221">
        <v>33</v>
      </c>
      <c r="O114" s="221">
        <v>94</v>
      </c>
      <c r="P114" s="221">
        <v>3</v>
      </c>
      <c r="Q114" s="221" t="s">
        <v>17</v>
      </c>
      <c r="R114" s="221">
        <v>429</v>
      </c>
      <c r="S114" s="221">
        <v>4846</v>
      </c>
      <c r="T114" s="222">
        <v>9</v>
      </c>
    </row>
    <row r="115" spans="1:20" outlineLevel="4">
      <c r="A115" s="220">
        <v>12</v>
      </c>
      <c r="B115" s="221" t="s">
        <v>46</v>
      </c>
      <c r="C115" s="221" t="s">
        <v>4</v>
      </c>
      <c r="D115" s="221" t="s">
        <v>109</v>
      </c>
      <c r="E115" s="64">
        <v>313</v>
      </c>
      <c r="F115" s="65">
        <f t="shared" si="7"/>
        <v>5.2433883564075258E-3</v>
      </c>
      <c r="G115" s="65">
        <f t="shared" si="8"/>
        <v>1.7727931605727133E-3</v>
      </c>
      <c r="H115" s="221">
        <f t="shared" si="9"/>
        <v>313</v>
      </c>
      <c r="I115" s="221">
        <f t="shared" si="10"/>
        <v>0</v>
      </c>
      <c r="J115" s="221">
        <f t="shared" si="11"/>
        <v>0</v>
      </c>
      <c r="K115" s="221">
        <f t="shared" si="12"/>
        <v>313</v>
      </c>
      <c r="L115" s="221">
        <f t="shared" si="13"/>
        <v>0</v>
      </c>
      <c r="M115" s="221">
        <v>3</v>
      </c>
      <c r="N115" s="221">
        <v>33</v>
      </c>
      <c r="O115" s="221">
        <v>162</v>
      </c>
      <c r="P115" s="221">
        <v>3</v>
      </c>
      <c r="Q115" s="221" t="s">
        <v>17</v>
      </c>
      <c r="R115" s="221">
        <v>141798</v>
      </c>
      <c r="S115" s="221">
        <v>47942</v>
      </c>
      <c r="T115" s="222">
        <v>9</v>
      </c>
    </row>
    <row r="116" spans="1:20" outlineLevel="4">
      <c r="A116" s="220">
        <v>12</v>
      </c>
      <c r="B116" s="221" t="s">
        <v>46</v>
      </c>
      <c r="C116" s="221" t="s">
        <v>4</v>
      </c>
      <c r="D116" s="221" t="s">
        <v>107</v>
      </c>
      <c r="E116" s="64">
        <v>149</v>
      </c>
      <c r="F116" s="65">
        <f t="shared" si="7"/>
        <v>7.6783494904300274E-3</v>
      </c>
      <c r="G116" s="65">
        <f t="shared" si="8"/>
        <v>2.3303504847129007E-7</v>
      </c>
      <c r="H116" s="221">
        <f t="shared" si="9"/>
        <v>149</v>
      </c>
      <c r="I116" s="221">
        <f t="shared" si="10"/>
        <v>0</v>
      </c>
      <c r="J116" s="221">
        <f t="shared" si="11"/>
        <v>0</v>
      </c>
      <c r="K116" s="221">
        <f t="shared" si="12"/>
        <v>0</v>
      </c>
      <c r="L116" s="221">
        <f t="shared" si="13"/>
        <v>149</v>
      </c>
      <c r="M116" s="221">
        <v>8</v>
      </c>
      <c r="N116" s="221">
        <v>33</v>
      </c>
      <c r="O116" s="221">
        <v>217</v>
      </c>
      <c r="P116" s="221">
        <v>3</v>
      </c>
      <c r="Q116" s="221" t="s">
        <v>17</v>
      </c>
      <c r="R116" s="221">
        <v>98848</v>
      </c>
      <c r="S116" s="221">
        <v>3</v>
      </c>
      <c r="T116" s="222">
        <v>9</v>
      </c>
    </row>
    <row r="117" spans="1:20" outlineLevel="4">
      <c r="A117" s="220">
        <v>12</v>
      </c>
      <c r="B117" s="221" t="s">
        <v>46</v>
      </c>
      <c r="C117" s="221" t="s">
        <v>4</v>
      </c>
      <c r="D117" s="221" t="s">
        <v>111</v>
      </c>
      <c r="E117" s="64">
        <v>1</v>
      </c>
      <c r="F117" s="65">
        <f t="shared" si="7"/>
        <v>9.7222222222222219E-4</v>
      </c>
      <c r="G117" s="65">
        <f t="shared" si="8"/>
        <v>1.261574074074074E-3</v>
      </c>
      <c r="H117" s="221">
        <f t="shared" si="9"/>
        <v>1</v>
      </c>
      <c r="I117" s="221">
        <f t="shared" si="10"/>
        <v>0</v>
      </c>
      <c r="J117" s="221">
        <f t="shared" si="11"/>
        <v>0</v>
      </c>
      <c r="K117" s="221">
        <f t="shared" si="12"/>
        <v>1</v>
      </c>
      <c r="L117" s="221">
        <f t="shared" si="13"/>
        <v>0</v>
      </c>
      <c r="M117" s="221">
        <v>3</v>
      </c>
      <c r="N117" s="221">
        <v>33</v>
      </c>
      <c r="O117" s="221">
        <v>224</v>
      </c>
      <c r="P117" s="221">
        <v>3</v>
      </c>
      <c r="Q117" s="221" t="s">
        <v>17</v>
      </c>
      <c r="R117" s="221">
        <v>84</v>
      </c>
      <c r="S117" s="221">
        <v>109</v>
      </c>
      <c r="T117" s="222">
        <v>9</v>
      </c>
    </row>
    <row r="118" spans="1:20" outlineLevel="3">
      <c r="A118" s="220"/>
      <c r="B118" s="221"/>
      <c r="C118" s="207" t="s">
        <v>188</v>
      </c>
      <c r="D118" s="127"/>
      <c r="E118" s="128">
        <f>SUBTOTAL(9,E111:E117)</f>
        <v>1008</v>
      </c>
      <c r="F118" s="129"/>
      <c r="G118" s="129"/>
      <c r="H118" s="221">
        <f>SUBTOTAL(9,H111:H117)</f>
        <v>1008</v>
      </c>
      <c r="I118" s="221">
        <f>SUBTOTAL(9,I111:I117)</f>
        <v>0</v>
      </c>
      <c r="J118" s="221">
        <f>SUBTOTAL(9,J111:J117)</f>
        <v>0</v>
      </c>
      <c r="K118" s="221">
        <f>SUBTOTAL(9,K111:K117)</f>
        <v>317</v>
      </c>
      <c r="L118" s="221">
        <f>SUBTOTAL(9,L111:L117)</f>
        <v>691</v>
      </c>
      <c r="M118" s="221"/>
      <c r="N118" s="221"/>
      <c r="O118" s="221"/>
      <c r="P118" s="221"/>
      <c r="Q118" s="221"/>
      <c r="R118" s="221">
        <f>SUBTOTAL(9,R111:R117)</f>
        <v>467739</v>
      </c>
      <c r="S118" s="221">
        <f>SUBTOTAL(9,S111:S117)</f>
        <v>239869</v>
      </c>
      <c r="T118" s="222"/>
    </row>
    <row r="119" spans="1:20" outlineLevel="4">
      <c r="A119" s="220">
        <v>12</v>
      </c>
      <c r="B119" s="221" t="s">
        <v>46</v>
      </c>
      <c r="C119" s="221" t="s">
        <v>6</v>
      </c>
      <c r="D119" s="221" t="s">
        <v>33</v>
      </c>
      <c r="E119" s="64">
        <v>28</v>
      </c>
      <c r="F119" s="65">
        <f t="shared" si="7"/>
        <v>1.0045882936507936E-2</v>
      </c>
      <c r="G119" s="65">
        <f t="shared" si="8"/>
        <v>6.7328042328042318E-3</v>
      </c>
      <c r="H119" s="221">
        <f t="shared" si="9"/>
        <v>0</v>
      </c>
      <c r="I119" s="221">
        <f t="shared" si="10"/>
        <v>0</v>
      </c>
      <c r="J119" s="221">
        <f t="shared" si="11"/>
        <v>28</v>
      </c>
      <c r="K119" s="221">
        <f t="shared" si="12"/>
        <v>0</v>
      </c>
      <c r="L119" s="221">
        <f t="shared" si="13"/>
        <v>28</v>
      </c>
      <c r="M119" s="221">
        <v>1</v>
      </c>
      <c r="N119" s="221">
        <v>33</v>
      </c>
      <c r="O119" s="221">
        <v>86</v>
      </c>
      <c r="P119" s="221">
        <v>5</v>
      </c>
      <c r="Q119" s="221" t="s">
        <v>6</v>
      </c>
      <c r="R119" s="221">
        <v>24303</v>
      </c>
      <c r="S119" s="221">
        <v>16288</v>
      </c>
      <c r="T119" s="222">
        <v>9</v>
      </c>
    </row>
    <row r="120" spans="1:20" outlineLevel="4">
      <c r="A120" s="220">
        <v>12</v>
      </c>
      <c r="B120" s="221" t="s">
        <v>46</v>
      </c>
      <c r="C120" s="221" t="s">
        <v>6</v>
      </c>
      <c r="D120" s="221" t="s">
        <v>126</v>
      </c>
      <c r="E120" s="64">
        <v>142</v>
      </c>
      <c r="F120" s="65">
        <f t="shared" si="7"/>
        <v>1.4102683229003651E-2</v>
      </c>
      <c r="G120" s="65">
        <f t="shared" si="8"/>
        <v>7.7325410798122062E-3</v>
      </c>
      <c r="H120" s="221">
        <f t="shared" si="9"/>
        <v>0</v>
      </c>
      <c r="I120" s="221">
        <f t="shared" si="10"/>
        <v>0</v>
      </c>
      <c r="J120" s="221">
        <f t="shared" si="11"/>
        <v>142</v>
      </c>
      <c r="K120" s="221">
        <f t="shared" si="12"/>
        <v>142</v>
      </c>
      <c r="L120" s="221">
        <f t="shared" si="13"/>
        <v>0</v>
      </c>
      <c r="M120" s="221">
        <v>3</v>
      </c>
      <c r="N120" s="221">
        <v>33</v>
      </c>
      <c r="O120" s="221">
        <v>192</v>
      </c>
      <c r="P120" s="221">
        <v>5</v>
      </c>
      <c r="Q120" s="221" t="s">
        <v>6</v>
      </c>
      <c r="R120" s="221">
        <v>173023</v>
      </c>
      <c r="S120" s="221">
        <v>94869</v>
      </c>
      <c r="T120" s="222">
        <v>9</v>
      </c>
    </row>
    <row r="121" spans="1:20" outlineLevel="4">
      <c r="A121" s="220">
        <v>12</v>
      </c>
      <c r="B121" s="221" t="s">
        <v>46</v>
      </c>
      <c r="C121" s="221" t="s">
        <v>6</v>
      </c>
      <c r="D121" s="221" t="s">
        <v>127</v>
      </c>
      <c r="E121" s="64">
        <v>406</v>
      </c>
      <c r="F121" s="65">
        <f t="shared" si="7"/>
        <v>1.1199456075533661E-2</v>
      </c>
      <c r="G121" s="65">
        <f t="shared" si="8"/>
        <v>8.0650200693304138E-3</v>
      </c>
      <c r="H121" s="221">
        <f t="shared" si="9"/>
        <v>0</v>
      </c>
      <c r="I121" s="221">
        <f t="shared" si="10"/>
        <v>0</v>
      </c>
      <c r="J121" s="221">
        <f t="shared" si="11"/>
        <v>406</v>
      </c>
      <c r="K121" s="221">
        <f t="shared" si="12"/>
        <v>406</v>
      </c>
      <c r="L121" s="221">
        <f t="shared" si="13"/>
        <v>0</v>
      </c>
      <c r="M121" s="221">
        <v>3</v>
      </c>
      <c r="N121" s="221">
        <v>33</v>
      </c>
      <c r="O121" s="221">
        <v>208</v>
      </c>
      <c r="P121" s="221">
        <v>5</v>
      </c>
      <c r="Q121" s="221" t="s">
        <v>6</v>
      </c>
      <c r="R121" s="221">
        <v>392859</v>
      </c>
      <c r="S121" s="221">
        <v>282908</v>
      </c>
      <c r="T121" s="222">
        <v>9</v>
      </c>
    </row>
    <row r="122" spans="1:20" outlineLevel="4">
      <c r="A122" s="220">
        <v>12</v>
      </c>
      <c r="B122" s="221" t="s">
        <v>46</v>
      </c>
      <c r="C122" s="221" t="s">
        <v>6</v>
      </c>
      <c r="D122" s="221" t="s">
        <v>128</v>
      </c>
      <c r="E122" s="64">
        <v>427</v>
      </c>
      <c r="F122" s="65">
        <f t="shared" si="7"/>
        <v>1.306412091248157E-2</v>
      </c>
      <c r="G122" s="65">
        <f t="shared" si="8"/>
        <v>7.7637370977534917E-3</v>
      </c>
      <c r="H122" s="221">
        <f t="shared" si="9"/>
        <v>0</v>
      </c>
      <c r="I122" s="221">
        <f t="shared" si="10"/>
        <v>0</v>
      </c>
      <c r="J122" s="221">
        <f t="shared" si="11"/>
        <v>427</v>
      </c>
      <c r="K122" s="221">
        <f t="shared" si="12"/>
        <v>427</v>
      </c>
      <c r="L122" s="221">
        <f t="shared" si="13"/>
        <v>0</v>
      </c>
      <c r="M122" s="221">
        <v>3</v>
      </c>
      <c r="N122" s="221">
        <v>33</v>
      </c>
      <c r="O122" s="221">
        <v>219</v>
      </c>
      <c r="P122" s="221">
        <v>22</v>
      </c>
      <c r="Q122" s="221" t="s">
        <v>20</v>
      </c>
      <c r="R122" s="221">
        <v>481972</v>
      </c>
      <c r="S122" s="221">
        <v>286426</v>
      </c>
      <c r="T122" s="222">
        <v>9</v>
      </c>
    </row>
    <row r="123" spans="1:20" outlineLevel="4">
      <c r="A123" s="220">
        <v>12</v>
      </c>
      <c r="B123" s="221" t="s">
        <v>46</v>
      </c>
      <c r="C123" s="221" t="s">
        <v>6</v>
      </c>
      <c r="D123" s="221" t="s">
        <v>170</v>
      </c>
      <c r="E123" s="64">
        <v>31</v>
      </c>
      <c r="F123" s="65">
        <f t="shared" si="7"/>
        <v>1.5507019115890083E-2</v>
      </c>
      <c r="G123" s="65">
        <f t="shared" si="8"/>
        <v>6.9295101553166075E-3</v>
      </c>
      <c r="H123" s="221">
        <f t="shared" si="9"/>
        <v>0</v>
      </c>
      <c r="I123" s="221">
        <f t="shared" si="10"/>
        <v>0</v>
      </c>
      <c r="J123" s="221">
        <f t="shared" si="11"/>
        <v>31</v>
      </c>
      <c r="K123" s="221">
        <f t="shared" si="12"/>
        <v>31</v>
      </c>
      <c r="L123" s="221">
        <f t="shared" si="13"/>
        <v>0</v>
      </c>
      <c r="M123" s="221">
        <v>3</v>
      </c>
      <c r="N123" s="221">
        <v>33</v>
      </c>
      <c r="O123" s="221">
        <v>232</v>
      </c>
      <c r="P123" s="221">
        <v>5</v>
      </c>
      <c r="Q123" s="221" t="s">
        <v>6</v>
      </c>
      <c r="R123" s="221">
        <v>41534</v>
      </c>
      <c r="S123" s="221">
        <v>18560</v>
      </c>
      <c r="T123" s="222">
        <v>9</v>
      </c>
    </row>
    <row r="124" spans="1:20" outlineLevel="3">
      <c r="A124" s="220"/>
      <c r="B124" s="221"/>
      <c r="C124" s="210" t="s">
        <v>190</v>
      </c>
      <c r="D124" s="135"/>
      <c r="E124" s="136">
        <f>SUBTOTAL(9,E119:E123)</f>
        <v>1034</v>
      </c>
      <c r="F124" s="137"/>
      <c r="G124" s="137"/>
      <c r="H124" s="221">
        <f>SUBTOTAL(9,H119:H123)</f>
        <v>0</v>
      </c>
      <c r="I124" s="221">
        <f>SUBTOTAL(9,I119:I123)</f>
        <v>0</v>
      </c>
      <c r="J124" s="221">
        <f>SUBTOTAL(9,J119:J123)</f>
        <v>1034</v>
      </c>
      <c r="K124" s="221">
        <f>SUBTOTAL(9,K119:K123)</f>
        <v>1006</v>
      </c>
      <c r="L124" s="221">
        <f>SUBTOTAL(9,L119:L123)</f>
        <v>28</v>
      </c>
      <c r="M124" s="221"/>
      <c r="N124" s="221"/>
      <c r="O124" s="221"/>
      <c r="P124" s="221"/>
      <c r="Q124" s="221"/>
      <c r="R124" s="221">
        <f>SUBTOTAL(9,R119:R123)</f>
        <v>1113691</v>
      </c>
      <c r="S124" s="221">
        <f>SUBTOTAL(9,S119:S123)</f>
        <v>699051</v>
      </c>
      <c r="T124" s="222"/>
    </row>
    <row r="125" spans="1:20" ht="15.6" outlineLevel="2">
      <c r="A125" s="220"/>
      <c r="B125" s="111" t="s">
        <v>91</v>
      </c>
      <c r="C125" s="77"/>
      <c r="D125" s="77"/>
      <c r="E125" s="78">
        <f>SUBTOTAL(9,E111:E123)</f>
        <v>2042</v>
      </c>
      <c r="F125" s="79">
        <v>8.9635592374941054E-3</v>
      </c>
      <c r="G125" s="79">
        <v>5.3218068705336088E-3</v>
      </c>
      <c r="H125" s="221">
        <f>SUBTOTAL(9,H111:H123)</f>
        <v>1008</v>
      </c>
      <c r="I125" s="221">
        <f>SUBTOTAL(9,I111:I123)</f>
        <v>0</v>
      </c>
      <c r="J125" s="221">
        <f>SUBTOTAL(9,J111:J123)</f>
        <v>1034</v>
      </c>
      <c r="K125" s="221">
        <f>SUBTOTAL(9,K111:K123)</f>
        <v>1323</v>
      </c>
      <c r="L125" s="221">
        <f>SUBTOTAL(9,L111:L123)</f>
        <v>719</v>
      </c>
      <c r="M125" s="221"/>
      <c r="N125" s="221"/>
      <c r="O125" s="221"/>
      <c r="P125" s="221"/>
      <c r="Q125" s="221"/>
      <c r="R125" s="221">
        <f>SUBTOTAL(9,R111:R123)</f>
        <v>1581430</v>
      </c>
      <c r="S125" s="221">
        <f>SUBTOTAL(9,S111:S123)</f>
        <v>938920</v>
      </c>
      <c r="T125" s="222"/>
    </row>
    <row r="126" spans="1:20" ht="17.399999999999999" outlineLevel="1">
      <c r="A126" s="23" t="s">
        <v>105</v>
      </c>
      <c r="B126" s="88"/>
      <c r="C126" s="88"/>
      <c r="D126" s="88"/>
      <c r="E126" s="89">
        <f>SUBTOTAL(9,E85:E123)</f>
        <v>5477</v>
      </c>
      <c r="F126" s="90"/>
      <c r="G126" s="90"/>
      <c r="H126" s="221">
        <f>SUBTOTAL(9,H85:H123)</f>
        <v>4011</v>
      </c>
      <c r="I126" s="221">
        <f>SUBTOTAL(9,I85:I123)</f>
        <v>432</v>
      </c>
      <c r="J126" s="221">
        <f>SUBTOTAL(9,J85:J123)</f>
        <v>1034</v>
      </c>
      <c r="K126" s="221">
        <f>SUBTOTAL(9,K85:K123)</f>
        <v>2227</v>
      </c>
      <c r="L126" s="221">
        <f>SUBTOTAL(9,L85:L123)</f>
        <v>3250</v>
      </c>
      <c r="M126" s="221"/>
      <c r="N126" s="221"/>
      <c r="O126" s="221"/>
      <c r="P126" s="221"/>
      <c r="Q126" s="221"/>
      <c r="R126" s="221">
        <f>SUBTOTAL(9,R85:R123)</f>
        <v>4312564</v>
      </c>
      <c r="S126" s="221">
        <f>SUBTOTAL(9,S85:S123)</f>
        <v>2335398</v>
      </c>
      <c r="T126" s="222"/>
    </row>
    <row r="127" spans="1:20" outlineLevel="4">
      <c r="A127" s="220">
        <v>46</v>
      </c>
      <c r="B127" s="221" t="s">
        <v>48</v>
      </c>
      <c r="C127" s="221" t="s">
        <v>4</v>
      </c>
      <c r="D127" s="221" t="s">
        <v>16</v>
      </c>
      <c r="E127" s="64">
        <v>406</v>
      </c>
      <c r="F127" s="65">
        <f t="shared" si="7"/>
        <v>4.1013558201058202E-3</v>
      </c>
      <c r="G127" s="65">
        <f t="shared" si="8"/>
        <v>1.3714878671775224E-2</v>
      </c>
      <c r="H127" s="221">
        <f t="shared" si="9"/>
        <v>406</v>
      </c>
      <c r="I127" s="221">
        <f t="shared" si="10"/>
        <v>0</v>
      </c>
      <c r="J127" s="221">
        <f t="shared" si="11"/>
        <v>0</v>
      </c>
      <c r="K127" s="221">
        <f t="shared" si="12"/>
        <v>0</v>
      </c>
      <c r="L127" s="221">
        <f t="shared" si="13"/>
        <v>406</v>
      </c>
      <c r="M127" s="221">
        <v>1</v>
      </c>
      <c r="N127" s="221">
        <v>25</v>
      </c>
      <c r="O127" s="221">
        <v>17</v>
      </c>
      <c r="P127" s="221">
        <v>3</v>
      </c>
      <c r="Q127" s="221" t="s">
        <v>17</v>
      </c>
      <c r="R127" s="221">
        <v>143869</v>
      </c>
      <c r="S127" s="221">
        <v>481096</v>
      </c>
      <c r="T127" s="222">
        <v>9</v>
      </c>
    </row>
    <row r="128" spans="1:20" outlineLevel="4">
      <c r="A128" s="220">
        <v>46</v>
      </c>
      <c r="B128" s="221" t="s">
        <v>48</v>
      </c>
      <c r="C128" s="221" t="s">
        <v>4</v>
      </c>
      <c r="D128" s="221" t="s">
        <v>19</v>
      </c>
      <c r="E128" s="64">
        <v>195</v>
      </c>
      <c r="F128" s="65">
        <f t="shared" si="7"/>
        <v>4.5776353276353278E-3</v>
      </c>
      <c r="G128" s="65">
        <f t="shared" si="8"/>
        <v>1.4702694681861349E-2</v>
      </c>
      <c r="H128" s="221">
        <f t="shared" si="9"/>
        <v>195</v>
      </c>
      <c r="I128" s="221">
        <f t="shared" si="10"/>
        <v>0</v>
      </c>
      <c r="J128" s="221">
        <f t="shared" si="11"/>
        <v>0</v>
      </c>
      <c r="K128" s="221">
        <f t="shared" si="12"/>
        <v>0</v>
      </c>
      <c r="L128" s="221">
        <f t="shared" si="13"/>
        <v>195</v>
      </c>
      <c r="M128" s="221">
        <v>1</v>
      </c>
      <c r="N128" s="221">
        <v>25</v>
      </c>
      <c r="O128" s="221">
        <v>18</v>
      </c>
      <c r="P128" s="221">
        <v>3</v>
      </c>
      <c r="Q128" s="221" t="s">
        <v>17</v>
      </c>
      <c r="R128" s="221">
        <v>77124</v>
      </c>
      <c r="S128" s="221">
        <v>247711</v>
      </c>
      <c r="T128" s="222">
        <v>9</v>
      </c>
    </row>
    <row r="129" spans="1:20" outlineLevel="4">
      <c r="A129" s="220">
        <v>46</v>
      </c>
      <c r="B129" s="221" t="s">
        <v>48</v>
      </c>
      <c r="C129" s="221" t="s">
        <v>4</v>
      </c>
      <c r="D129" s="221" t="s">
        <v>21</v>
      </c>
      <c r="E129" s="64">
        <v>90</v>
      </c>
      <c r="F129" s="65">
        <f t="shared" si="7"/>
        <v>4.1746399176954734E-3</v>
      </c>
      <c r="G129" s="65">
        <f t="shared" si="8"/>
        <v>1.4168595679012347E-2</v>
      </c>
      <c r="H129" s="221">
        <f t="shared" si="9"/>
        <v>90</v>
      </c>
      <c r="I129" s="221">
        <f t="shared" si="10"/>
        <v>0</v>
      </c>
      <c r="J129" s="221">
        <f t="shared" si="11"/>
        <v>0</v>
      </c>
      <c r="K129" s="221">
        <f t="shared" si="12"/>
        <v>0</v>
      </c>
      <c r="L129" s="221">
        <f t="shared" si="13"/>
        <v>90</v>
      </c>
      <c r="M129" s="221">
        <v>1</v>
      </c>
      <c r="N129" s="221">
        <v>25</v>
      </c>
      <c r="O129" s="221">
        <v>20</v>
      </c>
      <c r="P129" s="221">
        <v>3</v>
      </c>
      <c r="Q129" s="221" t="s">
        <v>17</v>
      </c>
      <c r="R129" s="221">
        <v>32462</v>
      </c>
      <c r="S129" s="221">
        <v>110175</v>
      </c>
      <c r="T129" s="222">
        <v>9</v>
      </c>
    </row>
    <row r="130" spans="1:20" outlineLevel="4">
      <c r="A130" s="220">
        <v>46</v>
      </c>
      <c r="B130" s="221" t="s">
        <v>48</v>
      </c>
      <c r="C130" s="221" t="s">
        <v>4</v>
      </c>
      <c r="D130" s="221" t="s">
        <v>109</v>
      </c>
      <c r="E130" s="64">
        <v>166</v>
      </c>
      <c r="F130" s="65">
        <f t="shared" si="7"/>
        <v>4.4424224676483711E-3</v>
      </c>
      <c r="G130" s="65">
        <f t="shared" si="8"/>
        <v>3.0713130298973671E-3</v>
      </c>
      <c r="H130" s="221">
        <f t="shared" si="9"/>
        <v>166</v>
      </c>
      <c r="I130" s="221">
        <f t="shared" si="10"/>
        <v>0</v>
      </c>
      <c r="J130" s="221">
        <f t="shared" si="11"/>
        <v>0</v>
      </c>
      <c r="K130" s="221">
        <f t="shared" si="12"/>
        <v>166</v>
      </c>
      <c r="L130" s="221">
        <f t="shared" si="13"/>
        <v>0</v>
      </c>
      <c r="M130" s="221">
        <v>3</v>
      </c>
      <c r="N130" s="221">
        <v>25</v>
      </c>
      <c r="O130" s="221">
        <v>162</v>
      </c>
      <c r="P130" s="221">
        <v>3</v>
      </c>
      <c r="Q130" s="221" t="s">
        <v>17</v>
      </c>
      <c r="R130" s="221">
        <v>63715</v>
      </c>
      <c r="S130" s="221">
        <v>44050</v>
      </c>
      <c r="T130" s="222">
        <v>9</v>
      </c>
    </row>
    <row r="131" spans="1:20" outlineLevel="4">
      <c r="A131" s="220">
        <v>46</v>
      </c>
      <c r="B131" s="221" t="s">
        <v>48</v>
      </c>
      <c r="C131" s="221" t="s">
        <v>4</v>
      </c>
      <c r="D131" s="221" t="s">
        <v>107</v>
      </c>
      <c r="E131" s="64">
        <v>169</v>
      </c>
      <c r="F131" s="65">
        <f t="shared" si="7"/>
        <v>6.917050186280956E-3</v>
      </c>
      <c r="G131" s="65">
        <f t="shared" si="8"/>
        <v>0</v>
      </c>
      <c r="H131" s="221">
        <f t="shared" si="9"/>
        <v>169</v>
      </c>
      <c r="I131" s="221">
        <f t="shared" si="10"/>
        <v>0</v>
      </c>
      <c r="J131" s="221">
        <f t="shared" si="11"/>
        <v>0</v>
      </c>
      <c r="K131" s="221">
        <f t="shared" si="12"/>
        <v>0</v>
      </c>
      <c r="L131" s="221">
        <f t="shared" si="13"/>
        <v>169</v>
      </c>
      <c r="M131" s="221">
        <v>8</v>
      </c>
      <c r="N131" s="221">
        <v>25</v>
      </c>
      <c r="O131" s="221">
        <v>217</v>
      </c>
      <c r="P131" s="221">
        <v>3</v>
      </c>
      <c r="Q131" s="221" t="s">
        <v>17</v>
      </c>
      <c r="R131" s="221">
        <v>101000</v>
      </c>
      <c r="S131" s="221">
        <v>0</v>
      </c>
      <c r="T131" s="222">
        <v>9</v>
      </c>
    </row>
    <row r="132" spans="1:20" outlineLevel="3">
      <c r="A132" s="220"/>
      <c r="B132" s="221"/>
      <c r="C132" s="207" t="s">
        <v>188</v>
      </c>
      <c r="D132" s="127"/>
      <c r="E132" s="128">
        <f>SUBTOTAL(9,E127:E131)</f>
        <v>1026</v>
      </c>
      <c r="F132" s="129"/>
      <c r="G132" s="129"/>
      <c r="H132" s="221">
        <f>SUBTOTAL(9,H127:H131)</f>
        <v>1026</v>
      </c>
      <c r="I132" s="221">
        <f>SUBTOTAL(9,I127:I131)</f>
        <v>0</v>
      </c>
      <c r="J132" s="221">
        <f>SUBTOTAL(9,J127:J131)</f>
        <v>0</v>
      </c>
      <c r="K132" s="221">
        <f>SUBTOTAL(9,K127:K131)</f>
        <v>166</v>
      </c>
      <c r="L132" s="221">
        <f>SUBTOTAL(9,L127:L131)</f>
        <v>860</v>
      </c>
      <c r="M132" s="221"/>
      <c r="N132" s="221"/>
      <c r="O132" s="221"/>
      <c r="P132" s="221"/>
      <c r="Q132" s="221"/>
      <c r="R132" s="221">
        <f>SUBTOTAL(9,R127:R131)</f>
        <v>418170</v>
      </c>
      <c r="S132" s="221">
        <f>SUBTOTAL(9,S127:S131)</f>
        <v>883032</v>
      </c>
      <c r="T132" s="222"/>
    </row>
    <row r="133" spans="1:20" outlineLevel="4">
      <c r="A133" s="220">
        <v>46</v>
      </c>
      <c r="B133" s="221" t="s">
        <v>48</v>
      </c>
      <c r="C133" s="221" t="s">
        <v>6</v>
      </c>
      <c r="D133" s="221" t="s">
        <v>33</v>
      </c>
      <c r="E133" s="64">
        <v>73</v>
      </c>
      <c r="F133" s="65">
        <f t="shared" si="7"/>
        <v>8.9611872146118723E-3</v>
      </c>
      <c r="G133" s="65">
        <f t="shared" si="8"/>
        <v>9.0396689497716908E-3</v>
      </c>
      <c r="H133" s="221">
        <f t="shared" si="9"/>
        <v>0</v>
      </c>
      <c r="I133" s="221">
        <f t="shared" si="10"/>
        <v>0</v>
      </c>
      <c r="J133" s="221">
        <f t="shared" si="11"/>
        <v>73</v>
      </c>
      <c r="K133" s="221">
        <f t="shared" si="12"/>
        <v>0</v>
      </c>
      <c r="L133" s="221">
        <f t="shared" si="13"/>
        <v>73</v>
      </c>
      <c r="M133" s="221">
        <v>1</v>
      </c>
      <c r="N133" s="221">
        <v>25</v>
      </c>
      <c r="O133" s="221">
        <v>86</v>
      </c>
      <c r="P133" s="221">
        <v>5</v>
      </c>
      <c r="Q133" s="221" t="s">
        <v>6</v>
      </c>
      <c r="R133" s="221">
        <v>56520</v>
      </c>
      <c r="S133" s="221">
        <v>57015</v>
      </c>
      <c r="T133" s="222">
        <v>9</v>
      </c>
    </row>
    <row r="134" spans="1:20" outlineLevel="4">
      <c r="A134" s="220">
        <v>46</v>
      </c>
      <c r="B134" s="221" t="s">
        <v>48</v>
      </c>
      <c r="C134" s="221" t="s">
        <v>6</v>
      </c>
      <c r="D134" s="221" t="s">
        <v>114</v>
      </c>
      <c r="E134" s="64">
        <v>327</v>
      </c>
      <c r="F134" s="65">
        <f t="shared" si="7"/>
        <v>7.7207568807339446E-3</v>
      </c>
      <c r="G134" s="65">
        <f t="shared" si="8"/>
        <v>3.0372564843130592E-3</v>
      </c>
      <c r="H134" s="221">
        <f t="shared" si="9"/>
        <v>0</v>
      </c>
      <c r="I134" s="221">
        <f t="shared" si="10"/>
        <v>0</v>
      </c>
      <c r="J134" s="221">
        <f t="shared" si="11"/>
        <v>327</v>
      </c>
      <c r="K134" s="221">
        <f t="shared" si="12"/>
        <v>327</v>
      </c>
      <c r="L134" s="221">
        <f t="shared" si="13"/>
        <v>0</v>
      </c>
      <c r="M134" s="221">
        <v>3</v>
      </c>
      <c r="N134" s="221">
        <v>25</v>
      </c>
      <c r="O134" s="221">
        <v>169</v>
      </c>
      <c r="P134" s="221">
        <v>5</v>
      </c>
      <c r="Q134" s="221" t="s">
        <v>6</v>
      </c>
      <c r="R134" s="221">
        <v>218133</v>
      </c>
      <c r="S134" s="221">
        <v>85811</v>
      </c>
      <c r="T134" s="222">
        <v>9</v>
      </c>
    </row>
    <row r="135" spans="1:20" outlineLevel="3">
      <c r="A135" s="220"/>
      <c r="B135" s="221"/>
      <c r="C135" s="210" t="s">
        <v>190</v>
      </c>
      <c r="D135" s="135"/>
      <c r="E135" s="136">
        <f>SUBTOTAL(9,E133:E134)</f>
        <v>400</v>
      </c>
      <c r="F135" s="137"/>
      <c r="G135" s="137"/>
      <c r="H135" s="221">
        <f>SUBTOTAL(9,H133:H134)</f>
        <v>0</v>
      </c>
      <c r="I135" s="221">
        <f>SUBTOTAL(9,I133:I134)</f>
        <v>0</v>
      </c>
      <c r="J135" s="221">
        <f>SUBTOTAL(9,J133:J134)</f>
        <v>400</v>
      </c>
      <c r="K135" s="221">
        <f>SUBTOTAL(9,K133:K134)</f>
        <v>327</v>
      </c>
      <c r="L135" s="221">
        <f>SUBTOTAL(9,L133:L134)</f>
        <v>73</v>
      </c>
      <c r="M135" s="221"/>
      <c r="N135" s="221"/>
      <c r="O135" s="221"/>
      <c r="P135" s="221"/>
      <c r="Q135" s="221"/>
      <c r="R135" s="221">
        <f>SUBTOTAL(9,R133:R134)</f>
        <v>274653</v>
      </c>
      <c r="S135" s="221">
        <f>SUBTOTAL(9,S133:S134)</f>
        <v>142826</v>
      </c>
      <c r="T135" s="222"/>
    </row>
    <row r="136" spans="1:20" ht="15.6" outlineLevel="2">
      <c r="A136" s="220"/>
      <c r="B136" s="111" t="s">
        <v>92</v>
      </c>
      <c r="C136" s="77"/>
      <c r="D136" s="77"/>
      <c r="E136" s="78">
        <f>SUBTOTAL(9,E127:E134)</f>
        <v>1426</v>
      </c>
      <c r="F136" s="79">
        <v>5.6232711937042228E-3</v>
      </c>
      <c r="G136" s="79">
        <v>8.326336943535401E-3</v>
      </c>
      <c r="H136" s="221">
        <f>SUBTOTAL(9,H127:H134)</f>
        <v>1026</v>
      </c>
      <c r="I136" s="221">
        <f>SUBTOTAL(9,I127:I134)</f>
        <v>0</v>
      </c>
      <c r="J136" s="221">
        <f>SUBTOTAL(9,J127:J134)</f>
        <v>400</v>
      </c>
      <c r="K136" s="221">
        <f>SUBTOTAL(9,K127:K134)</f>
        <v>493</v>
      </c>
      <c r="L136" s="221">
        <f>SUBTOTAL(9,L127:L134)</f>
        <v>933</v>
      </c>
      <c r="M136" s="221"/>
      <c r="N136" s="221"/>
      <c r="O136" s="221"/>
      <c r="P136" s="221"/>
      <c r="Q136" s="221"/>
      <c r="R136" s="221">
        <f>SUBTOTAL(9,R127:R134)</f>
        <v>692823</v>
      </c>
      <c r="S136" s="221">
        <f>SUBTOTAL(9,S127:S134)</f>
        <v>1025858</v>
      </c>
      <c r="T136" s="222"/>
    </row>
    <row r="137" spans="1:20" outlineLevel="4">
      <c r="A137" s="220">
        <v>46</v>
      </c>
      <c r="B137" s="221" t="s">
        <v>49</v>
      </c>
      <c r="C137" s="221" t="s">
        <v>4</v>
      </c>
      <c r="D137" s="221" t="s">
        <v>16</v>
      </c>
      <c r="E137" s="64">
        <v>147</v>
      </c>
      <c r="F137" s="65">
        <f t="shared" si="7"/>
        <v>1.2019085411942554E-2</v>
      </c>
      <c r="G137" s="65">
        <f t="shared" si="8"/>
        <v>9.4808201058201053E-3</v>
      </c>
      <c r="H137" s="221">
        <f t="shared" si="9"/>
        <v>147</v>
      </c>
      <c r="I137" s="221">
        <f t="shared" si="10"/>
        <v>0</v>
      </c>
      <c r="J137" s="221">
        <f t="shared" si="11"/>
        <v>0</v>
      </c>
      <c r="K137" s="221">
        <f t="shared" si="12"/>
        <v>0</v>
      </c>
      <c r="L137" s="221">
        <f t="shared" si="13"/>
        <v>147</v>
      </c>
      <c r="M137" s="221">
        <v>1</v>
      </c>
      <c r="N137" s="221">
        <v>8</v>
      </c>
      <c r="O137" s="221">
        <v>17</v>
      </c>
      <c r="P137" s="221">
        <v>3</v>
      </c>
      <c r="Q137" s="221" t="s">
        <v>17</v>
      </c>
      <c r="R137" s="221">
        <v>152652</v>
      </c>
      <c r="S137" s="221">
        <v>120414</v>
      </c>
      <c r="T137" s="222">
        <v>9</v>
      </c>
    </row>
    <row r="138" spans="1:20" outlineLevel="4">
      <c r="A138" s="220">
        <v>46</v>
      </c>
      <c r="B138" s="221" t="s">
        <v>49</v>
      </c>
      <c r="C138" s="221" t="s">
        <v>4</v>
      </c>
      <c r="D138" s="221" t="s">
        <v>19</v>
      </c>
      <c r="E138" s="64">
        <v>15</v>
      </c>
      <c r="F138" s="65">
        <f t="shared" si="7"/>
        <v>1.0748456790123456E-2</v>
      </c>
      <c r="G138" s="65">
        <f t="shared" si="8"/>
        <v>3.0956790123456788E-3</v>
      </c>
      <c r="H138" s="221">
        <f t="shared" si="9"/>
        <v>15</v>
      </c>
      <c r="I138" s="221">
        <f t="shared" si="10"/>
        <v>0</v>
      </c>
      <c r="J138" s="221">
        <f t="shared" si="11"/>
        <v>0</v>
      </c>
      <c r="K138" s="221">
        <f t="shared" si="12"/>
        <v>0</v>
      </c>
      <c r="L138" s="221">
        <f t="shared" si="13"/>
        <v>15</v>
      </c>
      <c r="M138" s="221">
        <v>1</v>
      </c>
      <c r="N138" s="221">
        <v>8</v>
      </c>
      <c r="O138" s="221">
        <v>18</v>
      </c>
      <c r="P138" s="221">
        <v>3</v>
      </c>
      <c r="Q138" s="221" t="s">
        <v>17</v>
      </c>
      <c r="R138" s="221">
        <v>13930</v>
      </c>
      <c r="S138" s="221">
        <v>4012</v>
      </c>
      <c r="T138" s="222">
        <v>9</v>
      </c>
    </row>
    <row r="139" spans="1:20" outlineLevel="4">
      <c r="A139" s="220">
        <v>46</v>
      </c>
      <c r="B139" s="221" t="s">
        <v>49</v>
      </c>
      <c r="C139" s="221" t="s">
        <v>4</v>
      </c>
      <c r="D139" s="221" t="s">
        <v>21</v>
      </c>
      <c r="E139" s="64">
        <v>16</v>
      </c>
      <c r="F139" s="65">
        <f t="shared" si="7"/>
        <v>1.4488570601851852E-2</v>
      </c>
      <c r="G139" s="65">
        <f t="shared" si="8"/>
        <v>3.7774884259259259E-3</v>
      </c>
      <c r="H139" s="221">
        <f t="shared" si="9"/>
        <v>16</v>
      </c>
      <c r="I139" s="221">
        <f t="shared" si="10"/>
        <v>0</v>
      </c>
      <c r="J139" s="221">
        <f t="shared" si="11"/>
        <v>0</v>
      </c>
      <c r="K139" s="221">
        <f t="shared" si="12"/>
        <v>0</v>
      </c>
      <c r="L139" s="221">
        <f t="shared" si="13"/>
        <v>16</v>
      </c>
      <c r="M139" s="221">
        <v>1</v>
      </c>
      <c r="N139" s="221">
        <v>8</v>
      </c>
      <c r="O139" s="221">
        <v>20</v>
      </c>
      <c r="P139" s="221">
        <v>3</v>
      </c>
      <c r="Q139" s="221" t="s">
        <v>17</v>
      </c>
      <c r="R139" s="221">
        <v>20029</v>
      </c>
      <c r="S139" s="221">
        <v>5222</v>
      </c>
      <c r="T139" s="222">
        <v>9</v>
      </c>
    </row>
    <row r="140" spans="1:20" outlineLevel="4">
      <c r="A140" s="220">
        <v>46</v>
      </c>
      <c r="B140" s="221" t="s">
        <v>49</v>
      </c>
      <c r="C140" s="221" t="s">
        <v>4</v>
      </c>
      <c r="D140" s="221" t="s">
        <v>109</v>
      </c>
      <c r="E140" s="64">
        <v>238</v>
      </c>
      <c r="F140" s="65">
        <f t="shared" si="7"/>
        <v>1.239972377840025E-2</v>
      </c>
      <c r="G140" s="65">
        <f t="shared" si="8"/>
        <v>4.3241324307500785E-3</v>
      </c>
      <c r="H140" s="221">
        <f t="shared" si="9"/>
        <v>238</v>
      </c>
      <c r="I140" s="221">
        <f t="shared" si="10"/>
        <v>0</v>
      </c>
      <c r="J140" s="221">
        <f t="shared" si="11"/>
        <v>0</v>
      </c>
      <c r="K140" s="221">
        <f t="shared" si="12"/>
        <v>238</v>
      </c>
      <c r="L140" s="221">
        <f t="shared" si="13"/>
        <v>0</v>
      </c>
      <c r="M140" s="221">
        <v>3</v>
      </c>
      <c r="N140" s="221">
        <v>8</v>
      </c>
      <c r="O140" s="221">
        <v>162</v>
      </c>
      <c r="P140" s="221">
        <v>3</v>
      </c>
      <c r="Q140" s="221" t="s">
        <v>17</v>
      </c>
      <c r="R140" s="221">
        <v>254978</v>
      </c>
      <c r="S140" s="221">
        <v>88918</v>
      </c>
      <c r="T140" s="222">
        <v>9</v>
      </c>
    </row>
    <row r="141" spans="1:20" outlineLevel="3">
      <c r="A141" s="220"/>
      <c r="B141" s="221"/>
      <c r="C141" s="207" t="s">
        <v>188</v>
      </c>
      <c r="D141" s="127"/>
      <c r="E141" s="128">
        <f>SUBTOTAL(9,E137:E140)</f>
        <v>416</v>
      </c>
      <c r="F141" s="129"/>
      <c r="G141" s="129"/>
      <c r="H141" s="221">
        <f>SUBTOTAL(9,H137:H140)</f>
        <v>416</v>
      </c>
      <c r="I141" s="221">
        <f>SUBTOTAL(9,I137:I140)</f>
        <v>0</v>
      </c>
      <c r="J141" s="221">
        <f>SUBTOTAL(9,J137:J140)</f>
        <v>0</v>
      </c>
      <c r="K141" s="221">
        <f>SUBTOTAL(9,K137:K140)</f>
        <v>238</v>
      </c>
      <c r="L141" s="221">
        <f>SUBTOTAL(9,L137:L140)</f>
        <v>178</v>
      </c>
      <c r="M141" s="221"/>
      <c r="N141" s="221"/>
      <c r="O141" s="221"/>
      <c r="P141" s="221"/>
      <c r="Q141" s="221"/>
      <c r="R141" s="221">
        <f>SUBTOTAL(9,R137:R140)</f>
        <v>441589</v>
      </c>
      <c r="S141" s="221">
        <f>SUBTOTAL(9,S137:S140)</f>
        <v>218566</v>
      </c>
      <c r="T141" s="222"/>
    </row>
    <row r="142" spans="1:20" ht="15.6" outlineLevel="2">
      <c r="A142" s="220"/>
      <c r="B142" s="111" t="s">
        <v>93</v>
      </c>
      <c r="C142" s="77"/>
      <c r="D142" s="77"/>
      <c r="E142" s="78">
        <f>SUBTOTAL(9,E137:E140)</f>
        <v>416</v>
      </c>
      <c r="F142" s="79">
        <v>1.2286018741096867E-2</v>
      </c>
      <c r="G142" s="79">
        <v>6.0810073896011398E-3</v>
      </c>
      <c r="H142" s="221">
        <f>SUBTOTAL(9,H137:H140)</f>
        <v>416</v>
      </c>
      <c r="I142" s="221">
        <f>SUBTOTAL(9,I137:I140)</f>
        <v>0</v>
      </c>
      <c r="J142" s="221">
        <f>SUBTOTAL(9,J137:J140)</f>
        <v>0</v>
      </c>
      <c r="K142" s="221">
        <f>SUBTOTAL(9,K137:K140)</f>
        <v>238</v>
      </c>
      <c r="L142" s="221">
        <f>SUBTOTAL(9,L137:L140)</f>
        <v>178</v>
      </c>
      <c r="M142" s="221"/>
      <c r="N142" s="221"/>
      <c r="O142" s="221"/>
      <c r="P142" s="221"/>
      <c r="Q142" s="221"/>
      <c r="R142" s="221">
        <f>SUBTOTAL(9,R137:R140)</f>
        <v>441589</v>
      </c>
      <c r="S142" s="221">
        <f>SUBTOTAL(9,S137:S140)</f>
        <v>218566</v>
      </c>
      <c r="T142" s="222"/>
    </row>
    <row r="143" spans="1:20" outlineLevel="4">
      <c r="A143" s="220">
        <v>46</v>
      </c>
      <c r="B143" s="221" t="s">
        <v>50</v>
      </c>
      <c r="C143" s="221" t="s">
        <v>4</v>
      </c>
      <c r="D143" s="221" t="s">
        <v>16</v>
      </c>
      <c r="E143" s="64">
        <v>108</v>
      </c>
      <c r="F143" s="65">
        <f t="shared" si="7"/>
        <v>6.7178926611796991E-3</v>
      </c>
      <c r="G143" s="65">
        <f t="shared" si="8"/>
        <v>8.6726251714677634E-3</v>
      </c>
      <c r="H143" s="221">
        <f t="shared" si="9"/>
        <v>108</v>
      </c>
      <c r="I143" s="221">
        <f t="shared" si="10"/>
        <v>0</v>
      </c>
      <c r="J143" s="221">
        <f t="shared" si="11"/>
        <v>0</v>
      </c>
      <c r="K143" s="221">
        <f t="shared" si="12"/>
        <v>0</v>
      </c>
      <c r="L143" s="221">
        <f t="shared" si="13"/>
        <v>108</v>
      </c>
      <c r="M143" s="221">
        <v>1</v>
      </c>
      <c r="N143" s="221">
        <v>31</v>
      </c>
      <c r="O143" s="221">
        <v>17</v>
      </c>
      <c r="P143" s="221">
        <v>3</v>
      </c>
      <c r="Q143" s="221" t="s">
        <v>17</v>
      </c>
      <c r="R143" s="221">
        <v>62686</v>
      </c>
      <c r="S143" s="221">
        <v>80926</v>
      </c>
      <c r="T143" s="222">
        <v>9</v>
      </c>
    </row>
    <row r="144" spans="1:20" outlineLevel="4">
      <c r="A144" s="220">
        <v>46</v>
      </c>
      <c r="B144" s="221" t="s">
        <v>50</v>
      </c>
      <c r="C144" s="221" t="s">
        <v>4</v>
      </c>
      <c r="D144" s="221" t="s">
        <v>19</v>
      </c>
      <c r="E144" s="64">
        <v>177</v>
      </c>
      <c r="F144" s="65">
        <f t="shared" si="7"/>
        <v>6.948956371625863E-3</v>
      </c>
      <c r="G144" s="65">
        <f t="shared" si="8"/>
        <v>9.7164678803096892E-3</v>
      </c>
      <c r="H144" s="221">
        <f t="shared" si="9"/>
        <v>177</v>
      </c>
      <c r="I144" s="221">
        <f t="shared" si="10"/>
        <v>0</v>
      </c>
      <c r="J144" s="221">
        <f t="shared" si="11"/>
        <v>0</v>
      </c>
      <c r="K144" s="221">
        <f t="shared" si="12"/>
        <v>0</v>
      </c>
      <c r="L144" s="221">
        <f t="shared" si="13"/>
        <v>177</v>
      </c>
      <c r="M144" s="221">
        <v>1</v>
      </c>
      <c r="N144" s="221">
        <v>31</v>
      </c>
      <c r="O144" s="221">
        <v>18</v>
      </c>
      <c r="P144" s="221">
        <v>3</v>
      </c>
      <c r="Q144" s="221" t="s">
        <v>17</v>
      </c>
      <c r="R144" s="221">
        <v>106269</v>
      </c>
      <c r="S144" s="221">
        <v>148592</v>
      </c>
      <c r="T144" s="222">
        <v>9</v>
      </c>
    </row>
    <row r="145" spans="1:20" outlineLevel="4">
      <c r="A145" s="220">
        <v>46</v>
      </c>
      <c r="B145" s="221" t="s">
        <v>50</v>
      </c>
      <c r="C145" s="221" t="s">
        <v>4</v>
      </c>
      <c r="D145" s="221" t="s">
        <v>21</v>
      </c>
      <c r="E145" s="64">
        <v>69</v>
      </c>
      <c r="F145" s="65">
        <f t="shared" si="7"/>
        <v>5.3866411701556623E-3</v>
      </c>
      <c r="G145" s="65">
        <f t="shared" si="8"/>
        <v>1.1024724906065486E-2</v>
      </c>
      <c r="H145" s="221">
        <f t="shared" si="9"/>
        <v>69</v>
      </c>
      <c r="I145" s="221">
        <f t="shared" si="10"/>
        <v>0</v>
      </c>
      <c r="J145" s="221">
        <f t="shared" si="11"/>
        <v>0</v>
      </c>
      <c r="K145" s="221">
        <f t="shared" si="12"/>
        <v>0</v>
      </c>
      <c r="L145" s="221">
        <f t="shared" si="13"/>
        <v>69</v>
      </c>
      <c r="M145" s="221">
        <v>1</v>
      </c>
      <c r="N145" s="221">
        <v>31</v>
      </c>
      <c r="O145" s="221">
        <v>20</v>
      </c>
      <c r="P145" s="221">
        <v>3</v>
      </c>
      <c r="Q145" s="221" t="s">
        <v>17</v>
      </c>
      <c r="R145" s="221">
        <v>32113</v>
      </c>
      <c r="S145" s="221">
        <v>65725</v>
      </c>
      <c r="T145" s="222">
        <v>9</v>
      </c>
    </row>
    <row r="146" spans="1:20" outlineLevel="4">
      <c r="A146" s="220">
        <v>46</v>
      </c>
      <c r="B146" s="221" t="s">
        <v>50</v>
      </c>
      <c r="C146" s="221" t="s">
        <v>4</v>
      </c>
      <c r="D146" s="221" t="s">
        <v>109</v>
      </c>
      <c r="E146" s="64">
        <v>149</v>
      </c>
      <c r="F146" s="65">
        <f t="shared" si="7"/>
        <v>7.6047104151130999E-3</v>
      </c>
      <c r="G146" s="65">
        <f t="shared" si="8"/>
        <v>2.8391436738752175E-3</v>
      </c>
      <c r="H146" s="221">
        <f t="shared" si="9"/>
        <v>149</v>
      </c>
      <c r="I146" s="221">
        <f t="shared" si="10"/>
        <v>0</v>
      </c>
      <c r="J146" s="221">
        <f t="shared" si="11"/>
        <v>0</v>
      </c>
      <c r="K146" s="221">
        <f t="shared" si="12"/>
        <v>149</v>
      </c>
      <c r="L146" s="221">
        <f t="shared" si="13"/>
        <v>0</v>
      </c>
      <c r="M146" s="221">
        <v>3</v>
      </c>
      <c r="N146" s="221">
        <v>31</v>
      </c>
      <c r="O146" s="221">
        <v>162</v>
      </c>
      <c r="P146" s="221">
        <v>3</v>
      </c>
      <c r="Q146" s="221" t="s">
        <v>17</v>
      </c>
      <c r="R146" s="221">
        <v>97900</v>
      </c>
      <c r="S146" s="221">
        <v>36550</v>
      </c>
      <c r="T146" s="222">
        <v>9</v>
      </c>
    </row>
    <row r="147" spans="1:20" outlineLevel="3">
      <c r="A147" s="220"/>
      <c r="B147" s="221"/>
      <c r="C147" s="207" t="s">
        <v>188</v>
      </c>
      <c r="D147" s="127"/>
      <c r="E147" s="128">
        <f>SUBTOTAL(9,E143:E146)</f>
        <v>503</v>
      </c>
      <c r="F147" s="129"/>
      <c r="G147" s="129"/>
      <c r="H147" s="221">
        <f>SUBTOTAL(9,H143:H146)</f>
        <v>503</v>
      </c>
      <c r="I147" s="221">
        <f>SUBTOTAL(9,I143:I146)</f>
        <v>0</v>
      </c>
      <c r="J147" s="221">
        <f>SUBTOTAL(9,J143:J146)</f>
        <v>0</v>
      </c>
      <c r="K147" s="221">
        <f>SUBTOTAL(9,K143:K146)</f>
        <v>149</v>
      </c>
      <c r="L147" s="221">
        <f>SUBTOTAL(9,L143:L146)</f>
        <v>354</v>
      </c>
      <c r="M147" s="221"/>
      <c r="N147" s="221"/>
      <c r="O147" s="221"/>
      <c r="P147" s="221"/>
      <c r="Q147" s="221"/>
      <c r="R147" s="221">
        <f>SUBTOTAL(9,R143:R146)</f>
        <v>298968</v>
      </c>
      <c r="S147" s="221">
        <f>SUBTOTAL(9,S143:S146)</f>
        <v>331793</v>
      </c>
      <c r="T147" s="222"/>
    </row>
    <row r="148" spans="1:20" ht="15.6" outlineLevel="2">
      <c r="A148" s="220"/>
      <c r="B148" s="111" t="s">
        <v>94</v>
      </c>
      <c r="C148" s="77"/>
      <c r="D148" s="77"/>
      <c r="E148" s="78">
        <f>SUBTOTAL(9,E143:E146)</f>
        <v>503</v>
      </c>
      <c r="F148" s="79">
        <v>6.8792798762977682E-3</v>
      </c>
      <c r="G148" s="79">
        <v>7.634586002503497E-3</v>
      </c>
      <c r="H148" s="221">
        <f>SUBTOTAL(9,H143:H146)</f>
        <v>503</v>
      </c>
      <c r="I148" s="221">
        <f>SUBTOTAL(9,I143:I146)</f>
        <v>0</v>
      </c>
      <c r="J148" s="221">
        <f>SUBTOTAL(9,J143:J146)</f>
        <v>0</v>
      </c>
      <c r="K148" s="221">
        <f>SUBTOTAL(9,K143:K146)</f>
        <v>149</v>
      </c>
      <c r="L148" s="221">
        <f>SUBTOTAL(9,L143:L146)</f>
        <v>354</v>
      </c>
      <c r="M148" s="221"/>
      <c r="N148" s="221"/>
      <c r="O148" s="221"/>
      <c r="P148" s="221"/>
      <c r="Q148" s="221"/>
      <c r="R148" s="221">
        <f>SUBTOTAL(9,R143:R146)</f>
        <v>298968</v>
      </c>
      <c r="S148" s="221">
        <f>SUBTOTAL(9,S143:S146)</f>
        <v>331793</v>
      </c>
      <c r="T148" s="222"/>
    </row>
    <row r="149" spans="1:20" outlineLevel="4">
      <c r="A149" s="220">
        <v>46</v>
      </c>
      <c r="B149" s="221" t="s">
        <v>51</v>
      </c>
      <c r="C149" s="221" t="s">
        <v>4</v>
      </c>
      <c r="D149" s="221" t="s">
        <v>16</v>
      </c>
      <c r="E149" s="64">
        <v>369</v>
      </c>
      <c r="F149" s="65">
        <f t="shared" si="7"/>
        <v>4.1742572518317774E-3</v>
      </c>
      <c r="G149" s="65">
        <f t="shared" si="8"/>
        <v>3.8434708421158288E-3</v>
      </c>
      <c r="H149" s="221">
        <f t="shared" si="9"/>
        <v>369</v>
      </c>
      <c r="I149" s="221">
        <f t="shared" si="10"/>
        <v>0</v>
      </c>
      <c r="J149" s="221">
        <f t="shared" si="11"/>
        <v>0</v>
      </c>
      <c r="K149" s="221">
        <f t="shared" si="12"/>
        <v>0</v>
      </c>
      <c r="L149" s="221">
        <f t="shared" si="13"/>
        <v>369</v>
      </c>
      <c r="M149" s="221">
        <v>1</v>
      </c>
      <c r="N149" s="221">
        <v>29</v>
      </c>
      <c r="O149" s="221">
        <v>17</v>
      </c>
      <c r="P149" s="221">
        <v>3</v>
      </c>
      <c r="Q149" s="221" t="s">
        <v>17</v>
      </c>
      <c r="R149" s="221">
        <v>133082</v>
      </c>
      <c r="S149" s="221">
        <v>122536</v>
      </c>
      <c r="T149" s="222">
        <v>9</v>
      </c>
    </row>
    <row r="150" spans="1:20" outlineLevel="4">
      <c r="A150" s="220">
        <v>46</v>
      </c>
      <c r="B150" s="221" t="s">
        <v>51</v>
      </c>
      <c r="C150" s="221" t="s">
        <v>4</v>
      </c>
      <c r="D150" s="221" t="s">
        <v>19</v>
      </c>
      <c r="E150" s="64">
        <v>287</v>
      </c>
      <c r="F150" s="65">
        <f t="shared" si="7"/>
        <v>4.5319960640082596E-3</v>
      </c>
      <c r="G150" s="65">
        <f t="shared" si="8"/>
        <v>3.2967157052522906E-3</v>
      </c>
      <c r="H150" s="221">
        <f t="shared" si="9"/>
        <v>287</v>
      </c>
      <c r="I150" s="221">
        <f t="shared" si="10"/>
        <v>0</v>
      </c>
      <c r="J150" s="221">
        <f t="shared" si="11"/>
        <v>0</v>
      </c>
      <c r="K150" s="221">
        <f t="shared" si="12"/>
        <v>0</v>
      </c>
      <c r="L150" s="221">
        <f t="shared" si="13"/>
        <v>287</v>
      </c>
      <c r="M150" s="221">
        <v>1</v>
      </c>
      <c r="N150" s="221">
        <v>29</v>
      </c>
      <c r="O150" s="221">
        <v>18</v>
      </c>
      <c r="P150" s="221">
        <v>3</v>
      </c>
      <c r="Q150" s="221" t="s">
        <v>17</v>
      </c>
      <c r="R150" s="221">
        <v>112379</v>
      </c>
      <c r="S150" s="221">
        <v>81748</v>
      </c>
      <c r="T150" s="222">
        <v>9</v>
      </c>
    </row>
    <row r="151" spans="1:20" outlineLevel="4">
      <c r="A151" s="220">
        <v>46</v>
      </c>
      <c r="B151" s="221" t="s">
        <v>51</v>
      </c>
      <c r="C151" s="221" t="s">
        <v>4</v>
      </c>
      <c r="D151" s="221" t="s">
        <v>21</v>
      </c>
      <c r="E151" s="64">
        <v>61</v>
      </c>
      <c r="F151" s="65">
        <f t="shared" si="7"/>
        <v>4.1211293260473587E-3</v>
      </c>
      <c r="G151" s="65">
        <f t="shared" si="8"/>
        <v>3.3672965998785671E-3</v>
      </c>
      <c r="H151" s="221">
        <f t="shared" si="9"/>
        <v>61</v>
      </c>
      <c r="I151" s="221">
        <f t="shared" si="10"/>
        <v>0</v>
      </c>
      <c r="J151" s="221">
        <f t="shared" si="11"/>
        <v>0</v>
      </c>
      <c r="K151" s="221">
        <f t="shared" si="12"/>
        <v>0</v>
      </c>
      <c r="L151" s="221">
        <f t="shared" si="13"/>
        <v>61</v>
      </c>
      <c r="M151" s="221">
        <v>1</v>
      </c>
      <c r="N151" s="221">
        <v>29</v>
      </c>
      <c r="O151" s="221">
        <v>20</v>
      </c>
      <c r="P151" s="221">
        <v>3</v>
      </c>
      <c r="Q151" s="221" t="s">
        <v>17</v>
      </c>
      <c r="R151" s="221">
        <v>21720</v>
      </c>
      <c r="S151" s="221">
        <v>17747</v>
      </c>
      <c r="T151" s="222">
        <v>9</v>
      </c>
    </row>
    <row r="152" spans="1:20" outlineLevel="4">
      <c r="A152" s="220">
        <v>46</v>
      </c>
      <c r="B152" s="221" t="s">
        <v>51</v>
      </c>
      <c r="C152" s="221" t="s">
        <v>4</v>
      </c>
      <c r="D152" s="221" t="s">
        <v>169</v>
      </c>
      <c r="E152" s="64">
        <v>21</v>
      </c>
      <c r="F152" s="65">
        <f t="shared" si="7"/>
        <v>1.4533730158730158E-3</v>
      </c>
      <c r="G152" s="65">
        <f t="shared" si="8"/>
        <v>3.3537257495590829E-3</v>
      </c>
      <c r="H152" s="221">
        <f t="shared" si="9"/>
        <v>21</v>
      </c>
      <c r="I152" s="221">
        <f t="shared" si="10"/>
        <v>0</v>
      </c>
      <c r="J152" s="221">
        <f t="shared" si="11"/>
        <v>0</v>
      </c>
      <c r="K152" s="221">
        <f t="shared" si="12"/>
        <v>21</v>
      </c>
      <c r="L152" s="221">
        <f t="shared" si="13"/>
        <v>0</v>
      </c>
      <c r="M152" s="221">
        <v>3</v>
      </c>
      <c r="N152" s="221">
        <v>29</v>
      </c>
      <c r="O152" s="221">
        <v>94</v>
      </c>
      <c r="P152" s="221">
        <v>3</v>
      </c>
      <c r="Q152" s="221" t="s">
        <v>17</v>
      </c>
      <c r="R152" s="221">
        <v>2637</v>
      </c>
      <c r="S152" s="221">
        <v>6085</v>
      </c>
      <c r="T152" s="222">
        <v>9</v>
      </c>
    </row>
    <row r="153" spans="1:20" outlineLevel="4">
      <c r="A153" s="220">
        <v>46</v>
      </c>
      <c r="B153" s="221" t="s">
        <v>51</v>
      </c>
      <c r="C153" s="221" t="s">
        <v>4</v>
      </c>
      <c r="D153" s="221" t="s">
        <v>109</v>
      </c>
      <c r="E153" s="64">
        <v>355</v>
      </c>
      <c r="F153" s="65">
        <f t="shared" si="7"/>
        <v>4.8289645279081901E-3</v>
      </c>
      <c r="G153" s="65">
        <f t="shared" si="8"/>
        <v>9.4036906624934795E-4</v>
      </c>
      <c r="H153" s="221">
        <f t="shared" si="9"/>
        <v>355</v>
      </c>
      <c r="I153" s="221">
        <f t="shared" si="10"/>
        <v>0</v>
      </c>
      <c r="J153" s="221">
        <f t="shared" si="11"/>
        <v>0</v>
      </c>
      <c r="K153" s="221">
        <f t="shared" si="12"/>
        <v>355</v>
      </c>
      <c r="L153" s="221">
        <f t="shared" si="13"/>
        <v>0</v>
      </c>
      <c r="M153" s="221">
        <v>3</v>
      </c>
      <c r="N153" s="221">
        <v>29</v>
      </c>
      <c r="O153" s="221">
        <v>162</v>
      </c>
      <c r="P153" s="221">
        <v>3</v>
      </c>
      <c r="Q153" s="221" t="s">
        <v>17</v>
      </c>
      <c r="R153" s="221">
        <v>148114</v>
      </c>
      <c r="S153" s="221">
        <v>28843</v>
      </c>
      <c r="T153" s="222">
        <v>9</v>
      </c>
    </row>
    <row r="154" spans="1:20" outlineLevel="4">
      <c r="A154" s="220">
        <v>46</v>
      </c>
      <c r="B154" s="221" t="s">
        <v>51</v>
      </c>
      <c r="C154" s="221" t="s">
        <v>4</v>
      </c>
      <c r="D154" s="221" t="s">
        <v>107</v>
      </c>
      <c r="E154" s="64">
        <v>158</v>
      </c>
      <c r="F154" s="65">
        <f t="shared" si="7"/>
        <v>3.7489744491326768E-3</v>
      </c>
      <c r="G154" s="65">
        <f t="shared" si="8"/>
        <v>4.3952180028129395E-7</v>
      </c>
      <c r="H154" s="221">
        <f t="shared" si="9"/>
        <v>158</v>
      </c>
      <c r="I154" s="221">
        <f t="shared" si="10"/>
        <v>0</v>
      </c>
      <c r="J154" s="221">
        <f t="shared" si="11"/>
        <v>0</v>
      </c>
      <c r="K154" s="221">
        <f t="shared" si="12"/>
        <v>0</v>
      </c>
      <c r="L154" s="221">
        <f t="shared" si="13"/>
        <v>158</v>
      </c>
      <c r="M154" s="221">
        <v>8</v>
      </c>
      <c r="N154" s="221">
        <v>29</v>
      </c>
      <c r="O154" s="221">
        <v>217</v>
      </c>
      <c r="P154" s="221">
        <v>3</v>
      </c>
      <c r="Q154" s="221" t="s">
        <v>17</v>
      </c>
      <c r="R154" s="221">
        <v>51178</v>
      </c>
      <c r="S154" s="221">
        <v>6</v>
      </c>
      <c r="T154" s="222">
        <v>9</v>
      </c>
    </row>
    <row r="155" spans="1:20" outlineLevel="3">
      <c r="A155" s="220"/>
      <c r="B155" s="221"/>
      <c r="C155" s="207" t="s">
        <v>188</v>
      </c>
      <c r="D155" s="127"/>
      <c r="E155" s="128">
        <f>SUBTOTAL(9,E149:E154)</f>
        <v>1251</v>
      </c>
      <c r="F155" s="129"/>
      <c r="G155" s="129"/>
      <c r="H155" s="221">
        <f>SUBTOTAL(9,H149:H154)</f>
        <v>1251</v>
      </c>
      <c r="I155" s="221">
        <f>SUBTOTAL(9,I149:I154)</f>
        <v>0</v>
      </c>
      <c r="J155" s="221">
        <f>SUBTOTAL(9,J149:J154)</f>
        <v>0</v>
      </c>
      <c r="K155" s="221">
        <f>SUBTOTAL(9,K149:K154)</f>
        <v>376</v>
      </c>
      <c r="L155" s="221">
        <f>SUBTOTAL(9,L149:L154)</f>
        <v>875</v>
      </c>
      <c r="M155" s="221"/>
      <c r="N155" s="221"/>
      <c r="O155" s="221"/>
      <c r="P155" s="221"/>
      <c r="Q155" s="221"/>
      <c r="R155" s="221">
        <f>SUBTOTAL(9,R149:R154)</f>
        <v>469110</v>
      </c>
      <c r="S155" s="221">
        <f>SUBTOTAL(9,S149:S154)</f>
        <v>256965</v>
      </c>
      <c r="T155" s="222"/>
    </row>
    <row r="156" spans="1:20" ht="15.6" outlineLevel="2">
      <c r="A156" s="220"/>
      <c r="B156" s="111" t="s">
        <v>95</v>
      </c>
      <c r="C156" s="77"/>
      <c r="D156" s="77"/>
      <c r="E156" s="78">
        <f>SUBTOTAL(9,E149:E154)</f>
        <v>1251</v>
      </c>
      <c r="F156" s="79">
        <v>4.340138999911182E-3</v>
      </c>
      <c r="G156" s="79">
        <v>2.377403632649436E-3</v>
      </c>
      <c r="H156" s="221">
        <f>SUBTOTAL(9,H149:H154)</f>
        <v>1251</v>
      </c>
      <c r="I156" s="221">
        <f>SUBTOTAL(9,I149:I154)</f>
        <v>0</v>
      </c>
      <c r="J156" s="221">
        <f>SUBTOTAL(9,J149:J154)</f>
        <v>0</v>
      </c>
      <c r="K156" s="221">
        <f>SUBTOTAL(9,K149:K154)</f>
        <v>376</v>
      </c>
      <c r="L156" s="221">
        <f>SUBTOTAL(9,L149:L154)</f>
        <v>875</v>
      </c>
      <c r="M156" s="221"/>
      <c r="N156" s="221"/>
      <c r="O156" s="221"/>
      <c r="P156" s="221"/>
      <c r="Q156" s="221"/>
      <c r="R156" s="221">
        <f>SUBTOTAL(9,R149:R154)</f>
        <v>469110</v>
      </c>
      <c r="S156" s="221">
        <f>SUBTOTAL(9,S149:S154)</f>
        <v>256965</v>
      </c>
      <c r="T156" s="222"/>
    </row>
    <row r="157" spans="1:20" outlineLevel="4">
      <c r="A157" s="220">
        <v>46</v>
      </c>
      <c r="B157" s="221" t="s">
        <v>52</v>
      </c>
      <c r="C157" s="221" t="s">
        <v>4</v>
      </c>
      <c r="D157" s="221" t="s">
        <v>16</v>
      </c>
      <c r="E157" s="64">
        <v>162</v>
      </c>
      <c r="F157" s="65">
        <f t="shared" si="7"/>
        <v>6.087748628257888E-3</v>
      </c>
      <c r="G157" s="65">
        <f t="shared" si="8"/>
        <v>2.5509402149062645E-3</v>
      </c>
      <c r="H157" s="221">
        <f t="shared" si="9"/>
        <v>162</v>
      </c>
      <c r="I157" s="221">
        <f t="shared" si="10"/>
        <v>0</v>
      </c>
      <c r="J157" s="221">
        <f t="shared" si="11"/>
        <v>0</v>
      </c>
      <c r="K157" s="221">
        <f t="shared" si="12"/>
        <v>0</v>
      </c>
      <c r="L157" s="221">
        <f t="shared" si="13"/>
        <v>162</v>
      </c>
      <c r="M157" s="221">
        <v>1</v>
      </c>
      <c r="N157" s="221">
        <v>28</v>
      </c>
      <c r="O157" s="221">
        <v>17</v>
      </c>
      <c r="P157" s="221">
        <v>3</v>
      </c>
      <c r="Q157" s="221" t="s">
        <v>17</v>
      </c>
      <c r="R157" s="221">
        <v>85209</v>
      </c>
      <c r="S157" s="221">
        <v>35705</v>
      </c>
      <c r="T157" s="222">
        <v>9</v>
      </c>
    </row>
    <row r="158" spans="1:20" outlineLevel="4">
      <c r="A158" s="220">
        <v>46</v>
      </c>
      <c r="B158" s="221" t="s">
        <v>52</v>
      </c>
      <c r="C158" s="221" t="s">
        <v>4</v>
      </c>
      <c r="D158" s="221" t="s">
        <v>19</v>
      </c>
      <c r="E158" s="64">
        <v>94</v>
      </c>
      <c r="F158" s="65">
        <f t="shared" si="7"/>
        <v>6.0350177304964543E-3</v>
      </c>
      <c r="G158" s="65">
        <f t="shared" si="8"/>
        <v>1.9152630023640661E-3</v>
      </c>
      <c r="H158" s="221">
        <f t="shared" si="9"/>
        <v>94</v>
      </c>
      <c r="I158" s="221">
        <f t="shared" si="10"/>
        <v>0</v>
      </c>
      <c r="J158" s="221">
        <f t="shared" si="11"/>
        <v>0</v>
      </c>
      <c r="K158" s="221">
        <f t="shared" si="12"/>
        <v>0</v>
      </c>
      <c r="L158" s="221">
        <f t="shared" si="13"/>
        <v>94</v>
      </c>
      <c r="M158" s="221">
        <v>1</v>
      </c>
      <c r="N158" s="221">
        <v>28</v>
      </c>
      <c r="O158" s="221">
        <v>18</v>
      </c>
      <c r="P158" s="221">
        <v>3</v>
      </c>
      <c r="Q158" s="221" t="s">
        <v>17</v>
      </c>
      <c r="R158" s="221">
        <v>49014</v>
      </c>
      <c r="S158" s="221">
        <v>15555</v>
      </c>
      <c r="T158" s="222">
        <v>9</v>
      </c>
    </row>
    <row r="159" spans="1:20" outlineLevel="4">
      <c r="A159" s="220">
        <v>46</v>
      </c>
      <c r="B159" s="221" t="s">
        <v>52</v>
      </c>
      <c r="C159" s="221" t="s">
        <v>4</v>
      </c>
      <c r="D159" s="221" t="s">
        <v>20</v>
      </c>
      <c r="E159" s="64">
        <v>95</v>
      </c>
      <c r="F159" s="65">
        <f t="shared" si="7"/>
        <v>7.0364278752436645E-3</v>
      </c>
      <c r="G159" s="65">
        <f t="shared" si="8"/>
        <v>2.5873538011695904E-3</v>
      </c>
      <c r="H159" s="221">
        <f t="shared" si="9"/>
        <v>95</v>
      </c>
      <c r="I159" s="221">
        <f t="shared" si="10"/>
        <v>0</v>
      </c>
      <c r="J159" s="221">
        <f t="shared" si="11"/>
        <v>0</v>
      </c>
      <c r="K159" s="221">
        <f t="shared" si="12"/>
        <v>0</v>
      </c>
      <c r="L159" s="221">
        <f t="shared" si="13"/>
        <v>95</v>
      </c>
      <c r="M159" s="221">
        <v>1</v>
      </c>
      <c r="N159" s="221">
        <v>28</v>
      </c>
      <c r="O159" s="221">
        <v>19</v>
      </c>
      <c r="P159" s="221">
        <v>3</v>
      </c>
      <c r="Q159" s="221" t="s">
        <v>17</v>
      </c>
      <c r="R159" s="221">
        <v>57755</v>
      </c>
      <c r="S159" s="221">
        <v>21237</v>
      </c>
      <c r="T159" s="222">
        <v>9</v>
      </c>
    </row>
    <row r="160" spans="1:20" outlineLevel="4">
      <c r="A160" s="220">
        <v>46</v>
      </c>
      <c r="B160" s="221" t="s">
        <v>52</v>
      </c>
      <c r="C160" s="221" t="s">
        <v>4</v>
      </c>
      <c r="D160" s="221" t="s">
        <v>21</v>
      </c>
      <c r="E160" s="64">
        <v>20</v>
      </c>
      <c r="F160" s="65">
        <f t="shared" si="7"/>
        <v>4.4803240740740741E-3</v>
      </c>
      <c r="G160" s="65">
        <f t="shared" si="8"/>
        <v>2.623263888888889E-3</v>
      </c>
      <c r="H160" s="221">
        <f t="shared" si="9"/>
        <v>20</v>
      </c>
      <c r="I160" s="221">
        <f t="shared" si="10"/>
        <v>0</v>
      </c>
      <c r="J160" s="221">
        <f t="shared" si="11"/>
        <v>0</v>
      </c>
      <c r="K160" s="221">
        <f t="shared" si="12"/>
        <v>0</v>
      </c>
      <c r="L160" s="221">
        <f t="shared" si="13"/>
        <v>20</v>
      </c>
      <c r="M160" s="221">
        <v>1</v>
      </c>
      <c r="N160" s="221">
        <v>28</v>
      </c>
      <c r="O160" s="221">
        <v>20</v>
      </c>
      <c r="P160" s="221">
        <v>3</v>
      </c>
      <c r="Q160" s="221" t="s">
        <v>17</v>
      </c>
      <c r="R160" s="221">
        <v>7742</v>
      </c>
      <c r="S160" s="221">
        <v>4533</v>
      </c>
      <c r="T160" s="222">
        <v>9</v>
      </c>
    </row>
    <row r="161" spans="1:20" outlineLevel="4">
      <c r="A161" s="220">
        <v>46</v>
      </c>
      <c r="B161" s="221" t="s">
        <v>52</v>
      </c>
      <c r="C161" s="221" t="s">
        <v>4</v>
      </c>
      <c r="D161" s="221" t="s">
        <v>108</v>
      </c>
      <c r="E161" s="64">
        <v>14</v>
      </c>
      <c r="F161" s="65">
        <f t="shared" si="7"/>
        <v>4.5411706349206349E-3</v>
      </c>
      <c r="G161" s="65">
        <f t="shared" si="8"/>
        <v>6.068121693121693E-4</v>
      </c>
      <c r="H161" s="221">
        <f t="shared" si="9"/>
        <v>14</v>
      </c>
      <c r="I161" s="221">
        <f t="shared" si="10"/>
        <v>0</v>
      </c>
      <c r="J161" s="221">
        <f t="shared" si="11"/>
        <v>0</v>
      </c>
      <c r="K161" s="221">
        <f t="shared" si="12"/>
        <v>14</v>
      </c>
      <c r="L161" s="221">
        <f t="shared" si="13"/>
        <v>0</v>
      </c>
      <c r="M161" s="221">
        <v>3</v>
      </c>
      <c r="N161" s="221">
        <v>28</v>
      </c>
      <c r="O161" s="221">
        <v>58</v>
      </c>
      <c r="P161" s="221">
        <v>3</v>
      </c>
      <c r="Q161" s="221" t="s">
        <v>17</v>
      </c>
      <c r="R161" s="221">
        <v>5493</v>
      </c>
      <c r="S161" s="221">
        <v>734</v>
      </c>
      <c r="T161" s="222">
        <v>9</v>
      </c>
    </row>
    <row r="162" spans="1:20" outlineLevel="4">
      <c r="A162" s="220">
        <v>46</v>
      </c>
      <c r="B162" s="221" t="s">
        <v>52</v>
      </c>
      <c r="C162" s="221" t="s">
        <v>4</v>
      </c>
      <c r="D162" s="221" t="s">
        <v>109</v>
      </c>
      <c r="E162" s="64">
        <v>20</v>
      </c>
      <c r="F162" s="65">
        <f t="shared" si="7"/>
        <v>7.1255787037037034E-3</v>
      </c>
      <c r="G162" s="65">
        <f t="shared" si="8"/>
        <v>1.9589120370370372E-3</v>
      </c>
      <c r="H162" s="221">
        <f t="shared" si="9"/>
        <v>20</v>
      </c>
      <c r="I162" s="221">
        <f t="shared" si="10"/>
        <v>0</v>
      </c>
      <c r="J162" s="221">
        <f t="shared" si="11"/>
        <v>0</v>
      </c>
      <c r="K162" s="221">
        <f t="shared" si="12"/>
        <v>20</v>
      </c>
      <c r="L162" s="221">
        <f t="shared" si="13"/>
        <v>0</v>
      </c>
      <c r="M162" s="221">
        <v>3</v>
      </c>
      <c r="N162" s="221">
        <v>28</v>
      </c>
      <c r="O162" s="221">
        <v>162</v>
      </c>
      <c r="P162" s="221">
        <v>3</v>
      </c>
      <c r="Q162" s="221" t="s">
        <v>17</v>
      </c>
      <c r="R162" s="221">
        <v>12313</v>
      </c>
      <c r="S162" s="221">
        <v>3385</v>
      </c>
      <c r="T162" s="222">
        <v>9</v>
      </c>
    </row>
    <row r="163" spans="1:20" outlineLevel="4">
      <c r="A163" s="220">
        <v>46</v>
      </c>
      <c r="B163" s="221" t="s">
        <v>52</v>
      </c>
      <c r="C163" s="221" t="s">
        <v>4</v>
      </c>
      <c r="D163" s="221" t="s">
        <v>107</v>
      </c>
      <c r="E163" s="64">
        <v>71</v>
      </c>
      <c r="F163" s="65">
        <f t="shared" si="7"/>
        <v>4.8591549295774646E-3</v>
      </c>
      <c r="G163" s="65">
        <f t="shared" si="8"/>
        <v>0</v>
      </c>
      <c r="H163" s="221">
        <f t="shared" si="9"/>
        <v>71</v>
      </c>
      <c r="I163" s="221">
        <f t="shared" si="10"/>
        <v>0</v>
      </c>
      <c r="J163" s="221">
        <f t="shared" si="11"/>
        <v>0</v>
      </c>
      <c r="K163" s="221">
        <f t="shared" si="12"/>
        <v>0</v>
      </c>
      <c r="L163" s="221">
        <f t="shared" si="13"/>
        <v>71</v>
      </c>
      <c r="M163" s="221">
        <v>8</v>
      </c>
      <c r="N163" s="221">
        <v>28</v>
      </c>
      <c r="O163" s="221">
        <v>217</v>
      </c>
      <c r="P163" s="221">
        <v>3</v>
      </c>
      <c r="Q163" s="221" t="s">
        <v>17</v>
      </c>
      <c r="R163" s="221">
        <v>29808</v>
      </c>
      <c r="S163" s="221">
        <v>0</v>
      </c>
      <c r="T163" s="222">
        <v>9</v>
      </c>
    </row>
    <row r="164" spans="1:20" outlineLevel="4">
      <c r="A164" s="220">
        <v>46</v>
      </c>
      <c r="B164" s="221" t="s">
        <v>52</v>
      </c>
      <c r="C164" s="221" t="s">
        <v>4</v>
      </c>
      <c r="D164" s="221" t="s">
        <v>53</v>
      </c>
      <c r="E164" s="64">
        <v>2</v>
      </c>
      <c r="F164" s="65">
        <f t="shared" si="7"/>
        <v>2.4149305555555556E-2</v>
      </c>
      <c r="G164" s="65">
        <f t="shared" si="8"/>
        <v>0</v>
      </c>
      <c r="H164" s="221">
        <f t="shared" si="9"/>
        <v>2</v>
      </c>
      <c r="I164" s="221">
        <f t="shared" si="10"/>
        <v>0</v>
      </c>
      <c r="J164" s="221">
        <f t="shared" si="11"/>
        <v>0</v>
      </c>
      <c r="K164" s="221">
        <f t="shared" si="12"/>
        <v>0</v>
      </c>
      <c r="L164" s="221">
        <f t="shared" si="13"/>
        <v>2</v>
      </c>
      <c r="M164" s="221">
        <v>6</v>
      </c>
      <c r="N164" s="221">
        <v>28</v>
      </c>
      <c r="O164" s="221">
        <v>218</v>
      </c>
      <c r="P164" s="221">
        <v>3</v>
      </c>
      <c r="Q164" s="221" t="s">
        <v>17</v>
      </c>
      <c r="R164" s="221">
        <v>4173</v>
      </c>
      <c r="S164" s="221">
        <v>0</v>
      </c>
      <c r="T164" s="222">
        <v>9</v>
      </c>
    </row>
    <row r="165" spans="1:20" outlineLevel="3">
      <c r="A165" s="220"/>
      <c r="B165" s="221"/>
      <c r="C165" s="207" t="s">
        <v>188</v>
      </c>
      <c r="D165" s="127"/>
      <c r="E165" s="128">
        <f>SUBTOTAL(9,E157:E164)</f>
        <v>478</v>
      </c>
      <c r="F165" s="129"/>
      <c r="G165" s="129"/>
      <c r="H165" s="221">
        <f>SUBTOTAL(9,H157:H164)</f>
        <v>478</v>
      </c>
      <c r="I165" s="221">
        <f>SUBTOTAL(9,I157:I164)</f>
        <v>0</v>
      </c>
      <c r="J165" s="221">
        <f>SUBTOTAL(9,J157:J164)</f>
        <v>0</v>
      </c>
      <c r="K165" s="221">
        <f>SUBTOTAL(9,K157:K164)</f>
        <v>34</v>
      </c>
      <c r="L165" s="221">
        <f>SUBTOTAL(9,L157:L164)</f>
        <v>444</v>
      </c>
      <c r="M165" s="221"/>
      <c r="N165" s="221"/>
      <c r="O165" s="221"/>
      <c r="P165" s="221"/>
      <c r="Q165" s="221"/>
      <c r="R165" s="221">
        <f>SUBTOTAL(9,R157:R164)</f>
        <v>251507</v>
      </c>
      <c r="S165" s="221">
        <f>SUBTOTAL(9,S157:S164)</f>
        <v>81149</v>
      </c>
      <c r="T165" s="222"/>
    </row>
    <row r="166" spans="1:20" outlineLevel="4">
      <c r="A166" s="220">
        <v>46</v>
      </c>
      <c r="B166" s="221" t="s">
        <v>52</v>
      </c>
      <c r="C166" s="221" t="s">
        <v>6</v>
      </c>
      <c r="D166" s="221" t="s">
        <v>54</v>
      </c>
      <c r="E166" s="64">
        <v>938</v>
      </c>
      <c r="F166" s="65">
        <f t="shared" si="7"/>
        <v>1.1058028310826818E-2</v>
      </c>
      <c r="G166" s="65">
        <f t="shared" si="8"/>
        <v>1.0978243702124298E-2</v>
      </c>
      <c r="H166" s="221">
        <f t="shared" si="9"/>
        <v>0</v>
      </c>
      <c r="I166" s="221">
        <f t="shared" si="10"/>
        <v>0</v>
      </c>
      <c r="J166" s="221">
        <f t="shared" si="11"/>
        <v>938</v>
      </c>
      <c r="K166" s="221">
        <f t="shared" si="12"/>
        <v>0</v>
      </c>
      <c r="L166" s="221">
        <f t="shared" si="13"/>
        <v>938</v>
      </c>
      <c r="M166" s="221">
        <v>1</v>
      </c>
      <c r="N166" s="221">
        <v>28</v>
      </c>
      <c r="O166" s="221">
        <v>188</v>
      </c>
      <c r="P166" s="221">
        <v>5</v>
      </c>
      <c r="Q166" s="221" t="s">
        <v>6</v>
      </c>
      <c r="R166" s="221">
        <v>896178</v>
      </c>
      <c r="S166" s="221">
        <v>889712</v>
      </c>
      <c r="T166" s="222">
        <v>9</v>
      </c>
    </row>
    <row r="167" spans="1:20" outlineLevel="4">
      <c r="A167" s="220">
        <v>46</v>
      </c>
      <c r="B167" s="221" t="s">
        <v>52</v>
      </c>
      <c r="C167" s="221" t="s">
        <v>6</v>
      </c>
      <c r="D167" s="221" t="s">
        <v>129</v>
      </c>
      <c r="E167" s="64">
        <v>163</v>
      </c>
      <c r="F167" s="65">
        <f t="shared" si="7"/>
        <v>1.3560128379913656E-2</v>
      </c>
      <c r="G167" s="65">
        <f t="shared" si="8"/>
        <v>2.7799789820495344E-3</v>
      </c>
      <c r="H167" s="221">
        <f t="shared" si="9"/>
        <v>0</v>
      </c>
      <c r="I167" s="221">
        <f t="shared" si="10"/>
        <v>0</v>
      </c>
      <c r="J167" s="221">
        <f t="shared" si="11"/>
        <v>163</v>
      </c>
      <c r="K167" s="221">
        <f t="shared" si="12"/>
        <v>163</v>
      </c>
      <c r="L167" s="221">
        <f t="shared" si="13"/>
        <v>0</v>
      </c>
      <c r="M167" s="221">
        <v>3</v>
      </c>
      <c r="N167" s="221">
        <v>28</v>
      </c>
      <c r="O167" s="221">
        <v>195</v>
      </c>
      <c r="P167" s="221">
        <v>5</v>
      </c>
      <c r="Q167" s="221" t="s">
        <v>6</v>
      </c>
      <c r="R167" s="221">
        <v>190970</v>
      </c>
      <c r="S167" s="221">
        <v>39151</v>
      </c>
      <c r="T167" s="222">
        <v>9</v>
      </c>
    </row>
    <row r="168" spans="1:20" outlineLevel="4">
      <c r="A168" s="220">
        <v>46</v>
      </c>
      <c r="B168" s="221" t="s">
        <v>52</v>
      </c>
      <c r="C168" s="221" t="s">
        <v>6</v>
      </c>
      <c r="D168" s="221" t="s">
        <v>130</v>
      </c>
      <c r="E168" s="64">
        <v>26</v>
      </c>
      <c r="F168" s="65">
        <f t="shared" si="7"/>
        <v>1.3576834045584045E-2</v>
      </c>
      <c r="G168" s="65">
        <f t="shared" si="8"/>
        <v>6.7748397435897431E-3</v>
      </c>
      <c r="H168" s="221">
        <f t="shared" si="9"/>
        <v>0</v>
      </c>
      <c r="I168" s="221">
        <f t="shared" si="10"/>
        <v>0</v>
      </c>
      <c r="J168" s="221">
        <f t="shared" si="11"/>
        <v>26</v>
      </c>
      <c r="K168" s="221">
        <f t="shared" si="12"/>
        <v>26</v>
      </c>
      <c r="L168" s="221">
        <f t="shared" si="13"/>
        <v>0</v>
      </c>
      <c r="M168" s="221">
        <v>3</v>
      </c>
      <c r="N168" s="221">
        <v>28</v>
      </c>
      <c r="O168" s="221">
        <v>196</v>
      </c>
      <c r="P168" s="221">
        <v>5</v>
      </c>
      <c r="Q168" s="221" t="s">
        <v>6</v>
      </c>
      <c r="R168" s="221">
        <v>30499</v>
      </c>
      <c r="S168" s="221">
        <v>15219</v>
      </c>
      <c r="T168" s="222">
        <v>9</v>
      </c>
    </row>
    <row r="169" spans="1:20" outlineLevel="4">
      <c r="A169" s="220">
        <v>46</v>
      </c>
      <c r="B169" s="221" t="s">
        <v>52</v>
      </c>
      <c r="C169" s="221" t="s">
        <v>6</v>
      </c>
      <c r="D169" s="221" t="s">
        <v>131</v>
      </c>
      <c r="E169" s="64">
        <v>22</v>
      </c>
      <c r="F169" s="65">
        <f t="shared" si="7"/>
        <v>4.4197180134680131E-2</v>
      </c>
      <c r="G169" s="65">
        <f t="shared" si="8"/>
        <v>2.8882575757575757E-3</v>
      </c>
      <c r="H169" s="221">
        <f t="shared" si="9"/>
        <v>0</v>
      </c>
      <c r="I169" s="221">
        <f t="shared" si="10"/>
        <v>0</v>
      </c>
      <c r="J169" s="221">
        <f t="shared" si="11"/>
        <v>22</v>
      </c>
      <c r="K169" s="221">
        <f t="shared" si="12"/>
        <v>22</v>
      </c>
      <c r="L169" s="221">
        <f t="shared" si="13"/>
        <v>0</v>
      </c>
      <c r="M169" s="221">
        <v>3</v>
      </c>
      <c r="N169" s="221">
        <v>28</v>
      </c>
      <c r="O169" s="221">
        <v>197</v>
      </c>
      <c r="P169" s="221">
        <v>5</v>
      </c>
      <c r="Q169" s="221" t="s">
        <v>6</v>
      </c>
      <c r="R169" s="221">
        <v>84010</v>
      </c>
      <c r="S169" s="221">
        <v>5490</v>
      </c>
      <c r="T169" s="222">
        <v>9</v>
      </c>
    </row>
    <row r="170" spans="1:20" outlineLevel="3">
      <c r="A170" s="220"/>
      <c r="B170" s="221"/>
      <c r="C170" s="210" t="s">
        <v>190</v>
      </c>
      <c r="D170" s="135"/>
      <c r="E170" s="136">
        <f>SUBTOTAL(9,E166:E169)</f>
        <v>1149</v>
      </c>
      <c r="F170" s="137"/>
      <c r="G170" s="137"/>
      <c r="H170" s="221">
        <f>SUBTOTAL(9,H166:H169)</f>
        <v>0</v>
      </c>
      <c r="I170" s="221">
        <f>SUBTOTAL(9,I166:I169)</f>
        <v>0</v>
      </c>
      <c r="J170" s="221">
        <f>SUBTOTAL(9,J166:J169)</f>
        <v>1149</v>
      </c>
      <c r="K170" s="221">
        <f>SUBTOTAL(9,K166:K169)</f>
        <v>211</v>
      </c>
      <c r="L170" s="221">
        <f>SUBTOTAL(9,L166:L169)</f>
        <v>938</v>
      </c>
      <c r="M170" s="221"/>
      <c r="N170" s="221"/>
      <c r="O170" s="221"/>
      <c r="P170" s="221"/>
      <c r="Q170" s="221"/>
      <c r="R170" s="221">
        <f>SUBTOTAL(9,R166:R169)</f>
        <v>1201657</v>
      </c>
      <c r="S170" s="221">
        <f>SUBTOTAL(9,S166:S169)</f>
        <v>949572</v>
      </c>
      <c r="T170" s="222"/>
    </row>
    <row r="171" spans="1:20" ht="15.6" outlineLevel="2">
      <c r="A171" s="220"/>
      <c r="B171" s="111" t="s">
        <v>96</v>
      </c>
      <c r="C171" s="77"/>
      <c r="D171" s="77"/>
      <c r="E171" s="78">
        <f>SUBTOTAL(9,E157:E169)</f>
        <v>1627</v>
      </c>
      <c r="F171" s="79">
        <v>1.0337447927337295E-2</v>
      </c>
      <c r="G171" s="79">
        <v>7.3322933028295663E-3</v>
      </c>
      <c r="H171" s="221">
        <f>SUBTOTAL(9,H157:H169)</f>
        <v>478</v>
      </c>
      <c r="I171" s="221">
        <f>SUBTOTAL(9,I157:I169)</f>
        <v>0</v>
      </c>
      <c r="J171" s="221">
        <f>SUBTOTAL(9,J157:J169)</f>
        <v>1149</v>
      </c>
      <c r="K171" s="221">
        <f>SUBTOTAL(9,K157:K169)</f>
        <v>245</v>
      </c>
      <c r="L171" s="221">
        <f>SUBTOTAL(9,L157:L169)</f>
        <v>1382</v>
      </c>
      <c r="M171" s="221"/>
      <c r="N171" s="221"/>
      <c r="O171" s="221"/>
      <c r="P171" s="221"/>
      <c r="Q171" s="221"/>
      <c r="R171" s="221">
        <f>SUBTOTAL(9,R157:R169)</f>
        <v>1453164</v>
      </c>
      <c r="S171" s="221">
        <f>SUBTOTAL(9,S157:S169)</f>
        <v>1030721</v>
      </c>
      <c r="T171" s="222"/>
    </row>
    <row r="172" spans="1:20" outlineLevel="4">
      <c r="A172" s="220">
        <v>46</v>
      </c>
      <c r="B172" s="221" t="s">
        <v>55</v>
      </c>
      <c r="C172" s="221" t="s">
        <v>4</v>
      </c>
      <c r="D172" s="221" t="s">
        <v>16</v>
      </c>
      <c r="E172" s="64">
        <v>401</v>
      </c>
      <c r="F172" s="65">
        <f t="shared" si="7"/>
        <v>4.7796307841507339E-3</v>
      </c>
      <c r="G172" s="65">
        <f t="shared" si="8"/>
        <v>1.276077745451187E-2</v>
      </c>
      <c r="H172" s="221">
        <f t="shared" si="9"/>
        <v>401</v>
      </c>
      <c r="I172" s="221">
        <f t="shared" si="10"/>
        <v>0</v>
      </c>
      <c r="J172" s="221">
        <f t="shared" si="11"/>
        <v>0</v>
      </c>
      <c r="K172" s="221">
        <f t="shared" si="12"/>
        <v>0</v>
      </c>
      <c r="L172" s="221">
        <f t="shared" si="13"/>
        <v>401</v>
      </c>
      <c r="M172" s="221">
        <v>1</v>
      </c>
      <c r="N172" s="221">
        <v>20</v>
      </c>
      <c r="O172" s="221">
        <v>17</v>
      </c>
      <c r="P172" s="221">
        <v>3</v>
      </c>
      <c r="Q172" s="221" t="s">
        <v>17</v>
      </c>
      <c r="R172" s="221">
        <v>165597</v>
      </c>
      <c r="S172" s="221">
        <v>442115</v>
      </c>
      <c r="T172" s="222">
        <v>9</v>
      </c>
    </row>
    <row r="173" spans="1:20" outlineLevel="4">
      <c r="A173" s="220">
        <v>46</v>
      </c>
      <c r="B173" s="221" t="s">
        <v>55</v>
      </c>
      <c r="C173" s="221" t="s">
        <v>4</v>
      </c>
      <c r="D173" s="221" t="s">
        <v>19</v>
      </c>
      <c r="E173" s="64">
        <v>153</v>
      </c>
      <c r="F173" s="65">
        <f t="shared" si="7"/>
        <v>6.534056523844106E-3</v>
      </c>
      <c r="G173" s="65">
        <f t="shared" si="8"/>
        <v>1.5054844468651659E-2</v>
      </c>
      <c r="H173" s="221">
        <f t="shared" si="9"/>
        <v>153</v>
      </c>
      <c r="I173" s="221">
        <f t="shared" si="10"/>
        <v>0</v>
      </c>
      <c r="J173" s="221">
        <f t="shared" si="11"/>
        <v>0</v>
      </c>
      <c r="K173" s="221">
        <f t="shared" si="12"/>
        <v>0</v>
      </c>
      <c r="L173" s="221">
        <f t="shared" si="13"/>
        <v>153</v>
      </c>
      <c r="M173" s="221">
        <v>1</v>
      </c>
      <c r="N173" s="221">
        <v>20</v>
      </c>
      <c r="O173" s="221">
        <v>18</v>
      </c>
      <c r="P173" s="221">
        <v>3</v>
      </c>
      <c r="Q173" s="221" t="s">
        <v>17</v>
      </c>
      <c r="R173" s="221">
        <v>86375</v>
      </c>
      <c r="S173" s="221">
        <v>199013</v>
      </c>
      <c r="T173" s="222">
        <v>9</v>
      </c>
    </row>
    <row r="174" spans="1:20" outlineLevel="4">
      <c r="A174" s="220">
        <v>46</v>
      </c>
      <c r="B174" s="221" t="s">
        <v>55</v>
      </c>
      <c r="C174" s="221" t="s">
        <v>4</v>
      </c>
      <c r="D174" s="221" t="s">
        <v>21</v>
      </c>
      <c r="E174" s="64">
        <v>69</v>
      </c>
      <c r="F174" s="65">
        <f t="shared" si="7"/>
        <v>5.9651771336553952E-3</v>
      </c>
      <c r="G174" s="65">
        <f t="shared" si="8"/>
        <v>1.3458635265700482E-2</v>
      </c>
      <c r="H174" s="221">
        <f t="shared" si="9"/>
        <v>69</v>
      </c>
      <c r="I174" s="221">
        <f t="shared" si="10"/>
        <v>0</v>
      </c>
      <c r="J174" s="221">
        <f t="shared" si="11"/>
        <v>0</v>
      </c>
      <c r="K174" s="221">
        <f t="shared" si="12"/>
        <v>0</v>
      </c>
      <c r="L174" s="221">
        <f t="shared" si="13"/>
        <v>69</v>
      </c>
      <c r="M174" s="221">
        <v>1</v>
      </c>
      <c r="N174" s="221">
        <v>20</v>
      </c>
      <c r="O174" s="221">
        <v>20</v>
      </c>
      <c r="P174" s="221">
        <v>3</v>
      </c>
      <c r="Q174" s="221" t="s">
        <v>17</v>
      </c>
      <c r="R174" s="221">
        <v>35562</v>
      </c>
      <c r="S174" s="221">
        <v>80235</v>
      </c>
      <c r="T174" s="222">
        <v>9</v>
      </c>
    </row>
    <row r="175" spans="1:20" outlineLevel="4">
      <c r="A175" s="220">
        <v>46</v>
      </c>
      <c r="B175" s="221" t="s">
        <v>55</v>
      </c>
      <c r="C175" s="221" t="s">
        <v>4</v>
      </c>
      <c r="D175" s="221" t="s">
        <v>109</v>
      </c>
      <c r="E175" s="64">
        <v>395</v>
      </c>
      <c r="F175" s="65">
        <f t="shared" si="7"/>
        <v>7.0135079699953119E-3</v>
      </c>
      <c r="G175" s="65">
        <f t="shared" si="8"/>
        <v>6.0414908579465541E-3</v>
      </c>
      <c r="H175" s="221">
        <f t="shared" si="9"/>
        <v>395</v>
      </c>
      <c r="I175" s="221">
        <f t="shared" si="10"/>
        <v>0</v>
      </c>
      <c r="J175" s="221">
        <f t="shared" si="11"/>
        <v>0</v>
      </c>
      <c r="K175" s="221">
        <f t="shared" si="12"/>
        <v>395</v>
      </c>
      <c r="L175" s="221">
        <f t="shared" si="13"/>
        <v>0</v>
      </c>
      <c r="M175" s="221">
        <v>3</v>
      </c>
      <c r="N175" s="221">
        <v>20</v>
      </c>
      <c r="O175" s="221">
        <v>162</v>
      </c>
      <c r="P175" s="221">
        <v>3</v>
      </c>
      <c r="Q175" s="221" t="s">
        <v>17</v>
      </c>
      <c r="R175" s="221">
        <v>239357</v>
      </c>
      <c r="S175" s="221">
        <v>206184</v>
      </c>
      <c r="T175" s="222">
        <v>9</v>
      </c>
    </row>
    <row r="176" spans="1:20" outlineLevel="4">
      <c r="A176" s="220">
        <v>46</v>
      </c>
      <c r="B176" s="221" t="s">
        <v>55</v>
      </c>
      <c r="C176" s="221" t="s">
        <v>4</v>
      </c>
      <c r="D176" s="221" t="s">
        <v>107</v>
      </c>
      <c r="E176" s="64">
        <v>37</v>
      </c>
      <c r="F176" s="65">
        <f t="shared" si="7"/>
        <v>7.3101226226226224E-3</v>
      </c>
      <c r="G176" s="65">
        <f t="shared" si="8"/>
        <v>0</v>
      </c>
      <c r="H176" s="221">
        <f t="shared" si="9"/>
        <v>37</v>
      </c>
      <c r="I176" s="221">
        <f t="shared" si="10"/>
        <v>0</v>
      </c>
      <c r="J176" s="221">
        <f t="shared" si="11"/>
        <v>0</v>
      </c>
      <c r="K176" s="221">
        <f t="shared" si="12"/>
        <v>0</v>
      </c>
      <c r="L176" s="221">
        <f t="shared" si="13"/>
        <v>37</v>
      </c>
      <c r="M176" s="221">
        <v>8</v>
      </c>
      <c r="N176" s="221">
        <v>20</v>
      </c>
      <c r="O176" s="221">
        <v>217</v>
      </c>
      <c r="P176" s="221">
        <v>3</v>
      </c>
      <c r="Q176" s="221" t="s">
        <v>17</v>
      </c>
      <c r="R176" s="221">
        <v>23369</v>
      </c>
      <c r="S176" s="221">
        <v>0</v>
      </c>
      <c r="T176" s="222">
        <v>9</v>
      </c>
    </row>
    <row r="177" spans="1:20" outlineLevel="4">
      <c r="A177" s="220">
        <v>46</v>
      </c>
      <c r="B177" s="221" t="s">
        <v>55</v>
      </c>
      <c r="C177" s="221" t="s">
        <v>4</v>
      </c>
      <c r="D177" s="221" t="s">
        <v>111</v>
      </c>
      <c r="E177" s="64">
        <v>2</v>
      </c>
      <c r="F177" s="65">
        <f t="shared" si="7"/>
        <v>8.5532407407407415E-3</v>
      </c>
      <c r="G177" s="65">
        <f t="shared" si="8"/>
        <v>3.6284722222222222E-3</v>
      </c>
      <c r="H177" s="221">
        <f t="shared" si="9"/>
        <v>2</v>
      </c>
      <c r="I177" s="221">
        <f t="shared" si="10"/>
        <v>0</v>
      </c>
      <c r="J177" s="221">
        <f t="shared" si="11"/>
        <v>0</v>
      </c>
      <c r="K177" s="221">
        <f t="shared" si="12"/>
        <v>2</v>
      </c>
      <c r="L177" s="221">
        <f t="shared" si="13"/>
        <v>0</v>
      </c>
      <c r="M177" s="221">
        <v>3</v>
      </c>
      <c r="N177" s="221">
        <v>20</v>
      </c>
      <c r="O177" s="221">
        <v>224</v>
      </c>
      <c r="P177" s="221">
        <v>3</v>
      </c>
      <c r="Q177" s="221" t="s">
        <v>17</v>
      </c>
      <c r="R177" s="221">
        <v>1478</v>
      </c>
      <c r="S177" s="221">
        <v>627</v>
      </c>
      <c r="T177" s="222">
        <v>9</v>
      </c>
    </row>
    <row r="178" spans="1:20" outlineLevel="3">
      <c r="A178" s="220"/>
      <c r="B178" s="221"/>
      <c r="C178" s="207" t="s">
        <v>188</v>
      </c>
      <c r="D178" s="127"/>
      <c r="E178" s="128">
        <f>SUBTOTAL(9,E172:E177)</f>
        <v>1057</v>
      </c>
      <c r="F178" s="129"/>
      <c r="G178" s="129"/>
      <c r="H178" s="221">
        <f>SUBTOTAL(9,H172:H177)</f>
        <v>1057</v>
      </c>
      <c r="I178" s="221">
        <f>SUBTOTAL(9,I172:I177)</f>
        <v>0</v>
      </c>
      <c r="J178" s="221">
        <f>SUBTOTAL(9,J172:J177)</f>
        <v>0</v>
      </c>
      <c r="K178" s="221">
        <f>SUBTOTAL(9,K172:K177)</f>
        <v>397</v>
      </c>
      <c r="L178" s="221">
        <f>SUBTOTAL(9,L172:L177)</f>
        <v>660</v>
      </c>
      <c r="M178" s="221"/>
      <c r="N178" s="221"/>
      <c r="O178" s="221"/>
      <c r="P178" s="221"/>
      <c r="Q178" s="221"/>
      <c r="R178" s="221">
        <f>SUBTOTAL(9,R172:R177)</f>
        <v>551738</v>
      </c>
      <c r="S178" s="221">
        <f>SUBTOTAL(9,S172:S177)</f>
        <v>928174</v>
      </c>
      <c r="T178" s="222"/>
    </row>
    <row r="179" spans="1:20" ht="15.6" outlineLevel="2">
      <c r="A179" s="220"/>
      <c r="B179" s="111" t="s">
        <v>97</v>
      </c>
      <c r="C179" s="77"/>
      <c r="D179" s="77"/>
      <c r="E179" s="78">
        <f>SUBTOTAL(9,E172:E177)</f>
        <v>1057</v>
      </c>
      <c r="F179" s="79">
        <v>6.0414914678159713E-3</v>
      </c>
      <c r="G179" s="79">
        <v>1.0163438627842601E-2</v>
      </c>
      <c r="H179" s="221">
        <f>SUBTOTAL(9,H172:H177)</f>
        <v>1057</v>
      </c>
      <c r="I179" s="221">
        <f>SUBTOTAL(9,I172:I177)</f>
        <v>0</v>
      </c>
      <c r="J179" s="221">
        <f>SUBTOTAL(9,J172:J177)</f>
        <v>0</v>
      </c>
      <c r="K179" s="221">
        <f>SUBTOTAL(9,K172:K177)</f>
        <v>397</v>
      </c>
      <c r="L179" s="221">
        <f>SUBTOTAL(9,L172:L177)</f>
        <v>660</v>
      </c>
      <c r="M179" s="221"/>
      <c r="N179" s="221"/>
      <c r="O179" s="221"/>
      <c r="P179" s="221"/>
      <c r="Q179" s="221"/>
      <c r="R179" s="221">
        <f>SUBTOTAL(9,R172:R177)</f>
        <v>551738</v>
      </c>
      <c r="S179" s="221">
        <f>SUBTOTAL(9,S172:S177)</f>
        <v>928174</v>
      </c>
      <c r="T179" s="222"/>
    </row>
    <row r="180" spans="1:20" outlineLevel="4">
      <c r="A180" s="220">
        <v>46</v>
      </c>
      <c r="B180" s="221" t="s">
        <v>56</v>
      </c>
      <c r="C180" s="221" t="s">
        <v>4</v>
      </c>
      <c r="D180" s="221" t="s">
        <v>16</v>
      </c>
      <c r="E180" s="64">
        <v>176</v>
      </c>
      <c r="F180" s="65">
        <f t="shared" si="7"/>
        <v>5.2176715067340064E-3</v>
      </c>
      <c r="G180" s="65">
        <f t="shared" si="8"/>
        <v>5.5542403198653193E-3</v>
      </c>
      <c r="H180" s="221">
        <f t="shared" si="9"/>
        <v>176</v>
      </c>
      <c r="I180" s="221">
        <f t="shared" si="10"/>
        <v>0</v>
      </c>
      <c r="J180" s="221">
        <f t="shared" si="11"/>
        <v>0</v>
      </c>
      <c r="K180" s="221">
        <f t="shared" si="12"/>
        <v>0</v>
      </c>
      <c r="L180" s="221">
        <f t="shared" si="13"/>
        <v>176</v>
      </c>
      <c r="M180" s="221">
        <v>1</v>
      </c>
      <c r="N180" s="221">
        <v>23</v>
      </c>
      <c r="O180" s="221">
        <v>17</v>
      </c>
      <c r="P180" s="221">
        <v>3</v>
      </c>
      <c r="Q180" s="221" t="s">
        <v>17</v>
      </c>
      <c r="R180" s="221">
        <v>79342</v>
      </c>
      <c r="S180" s="221">
        <v>84460</v>
      </c>
      <c r="T180" s="222">
        <v>9</v>
      </c>
    </row>
    <row r="181" spans="1:20" outlineLevel="4">
      <c r="A181" s="220">
        <v>46</v>
      </c>
      <c r="B181" s="221" t="s">
        <v>56</v>
      </c>
      <c r="C181" s="221" t="s">
        <v>4</v>
      </c>
      <c r="D181" s="221" t="s">
        <v>19</v>
      </c>
      <c r="E181" s="64">
        <v>189</v>
      </c>
      <c r="F181" s="65">
        <f t="shared" ref="F181:F237" si="14">R181/E181/86400</f>
        <v>5.1794287673917307E-3</v>
      </c>
      <c r="G181" s="65">
        <f t="shared" ref="G181:G237" si="15">S181/E181/86400</f>
        <v>5.0904492455418381E-3</v>
      </c>
      <c r="H181" s="221">
        <f t="shared" ref="H181:H237" si="16">IF(C181="ATENCIÓN CIUDADANÍA",E181,0)</f>
        <v>189</v>
      </c>
      <c r="I181" s="221">
        <f t="shared" ref="I181:I237" si="17">IF(C181="OTROS TEMAS GENERALITAT",E181,0)</f>
        <v>0</v>
      </c>
      <c r="J181" s="221">
        <f t="shared" ref="J181:J237" si="18">IF(C181="TEMAS MUNICIPALES",E181,0)</f>
        <v>0</v>
      </c>
      <c r="K181" s="221">
        <f t="shared" ref="K181:K237" si="19">IF(M181=3,E181,0)</f>
        <v>0</v>
      </c>
      <c r="L181" s="221">
        <f t="shared" ref="L181:L237" si="20">IF(M181&lt;&gt;3,E181,0)</f>
        <v>189</v>
      </c>
      <c r="M181" s="221">
        <v>1</v>
      </c>
      <c r="N181" s="221">
        <v>23</v>
      </c>
      <c r="O181" s="221">
        <v>18</v>
      </c>
      <c r="P181" s="221">
        <v>3</v>
      </c>
      <c r="Q181" s="221" t="s">
        <v>17</v>
      </c>
      <c r="R181" s="221">
        <v>84578</v>
      </c>
      <c r="S181" s="221">
        <v>83125</v>
      </c>
      <c r="T181" s="222">
        <v>9</v>
      </c>
    </row>
    <row r="182" spans="1:20" outlineLevel="4">
      <c r="A182" s="220">
        <v>46</v>
      </c>
      <c r="B182" s="221" t="s">
        <v>56</v>
      </c>
      <c r="C182" s="221" t="s">
        <v>4</v>
      </c>
      <c r="D182" s="221" t="s">
        <v>21</v>
      </c>
      <c r="E182" s="64">
        <v>93</v>
      </c>
      <c r="F182" s="65">
        <f t="shared" si="14"/>
        <v>4.3091646754281161E-3</v>
      </c>
      <c r="G182" s="65">
        <f t="shared" si="15"/>
        <v>5.0082138590203107E-3</v>
      </c>
      <c r="H182" s="221">
        <f t="shared" si="16"/>
        <v>93</v>
      </c>
      <c r="I182" s="221">
        <f t="shared" si="17"/>
        <v>0</v>
      </c>
      <c r="J182" s="221">
        <f t="shared" si="18"/>
        <v>0</v>
      </c>
      <c r="K182" s="221">
        <f t="shared" si="19"/>
        <v>0</v>
      </c>
      <c r="L182" s="221">
        <f t="shared" si="20"/>
        <v>93</v>
      </c>
      <c r="M182" s="221">
        <v>1</v>
      </c>
      <c r="N182" s="221">
        <v>23</v>
      </c>
      <c r="O182" s="221">
        <v>20</v>
      </c>
      <c r="P182" s="221">
        <v>3</v>
      </c>
      <c r="Q182" s="221" t="s">
        <v>17</v>
      </c>
      <c r="R182" s="221">
        <v>34625</v>
      </c>
      <c r="S182" s="221">
        <v>40242</v>
      </c>
      <c r="T182" s="222">
        <v>9</v>
      </c>
    </row>
    <row r="183" spans="1:20" outlineLevel="4">
      <c r="A183" s="220">
        <v>46</v>
      </c>
      <c r="B183" s="221" t="s">
        <v>56</v>
      </c>
      <c r="C183" s="221" t="s">
        <v>4</v>
      </c>
      <c r="D183" s="221" t="s">
        <v>109</v>
      </c>
      <c r="E183" s="64">
        <v>103</v>
      </c>
      <c r="F183" s="65">
        <f t="shared" si="14"/>
        <v>4.8498741459906507E-3</v>
      </c>
      <c r="G183" s="65">
        <f t="shared" si="15"/>
        <v>2.4326905789284429E-3</v>
      </c>
      <c r="H183" s="221">
        <f t="shared" si="16"/>
        <v>103</v>
      </c>
      <c r="I183" s="221">
        <f t="shared" si="17"/>
        <v>0</v>
      </c>
      <c r="J183" s="221">
        <f t="shared" si="18"/>
        <v>0</v>
      </c>
      <c r="K183" s="221">
        <f t="shared" si="19"/>
        <v>103</v>
      </c>
      <c r="L183" s="221">
        <f t="shared" si="20"/>
        <v>0</v>
      </c>
      <c r="M183" s="221">
        <v>3</v>
      </c>
      <c r="N183" s="221">
        <v>23</v>
      </c>
      <c r="O183" s="221">
        <v>162</v>
      </c>
      <c r="P183" s="221">
        <v>3</v>
      </c>
      <c r="Q183" s="221" t="s">
        <v>17</v>
      </c>
      <c r="R183" s="221">
        <v>43160</v>
      </c>
      <c r="S183" s="221">
        <v>21649</v>
      </c>
      <c r="T183" s="222">
        <v>9</v>
      </c>
    </row>
    <row r="184" spans="1:20" outlineLevel="3">
      <c r="A184" s="220"/>
      <c r="B184" s="221"/>
      <c r="C184" s="207" t="s">
        <v>188</v>
      </c>
      <c r="D184" s="127"/>
      <c r="E184" s="128">
        <f>SUBTOTAL(9,E180:E183)</f>
        <v>561</v>
      </c>
      <c r="F184" s="129"/>
      <c r="G184" s="129"/>
      <c r="H184" s="221">
        <f>SUBTOTAL(9,H180:H183)</f>
        <v>561</v>
      </c>
      <c r="I184" s="221">
        <f>SUBTOTAL(9,I180:I183)</f>
        <v>0</v>
      </c>
      <c r="J184" s="221">
        <f>SUBTOTAL(9,J180:J183)</f>
        <v>0</v>
      </c>
      <c r="K184" s="221">
        <f>SUBTOTAL(9,K180:K183)</f>
        <v>103</v>
      </c>
      <c r="L184" s="221">
        <f>SUBTOTAL(9,L180:L183)</f>
        <v>458</v>
      </c>
      <c r="M184" s="221"/>
      <c r="N184" s="221"/>
      <c r="O184" s="221"/>
      <c r="P184" s="221"/>
      <c r="Q184" s="221"/>
      <c r="R184" s="221">
        <f>SUBTOTAL(9,R180:R183)</f>
        <v>241705</v>
      </c>
      <c r="S184" s="221">
        <f>SUBTOTAL(9,S180:S183)</f>
        <v>229476</v>
      </c>
      <c r="T184" s="222"/>
    </row>
    <row r="185" spans="1:20" ht="15.6" outlineLevel="2">
      <c r="A185" s="220"/>
      <c r="B185" s="111" t="s">
        <v>98</v>
      </c>
      <c r="C185" s="77"/>
      <c r="D185" s="77"/>
      <c r="E185" s="78">
        <f>SUBTOTAL(9,E180:E183)</f>
        <v>561</v>
      </c>
      <c r="F185" s="79">
        <v>4.9866516471908633E-3</v>
      </c>
      <c r="G185" s="79">
        <v>4.7343533372945137E-3</v>
      </c>
      <c r="H185" s="221">
        <f>SUBTOTAL(9,H180:H183)</f>
        <v>561</v>
      </c>
      <c r="I185" s="221">
        <f>SUBTOTAL(9,I180:I183)</f>
        <v>0</v>
      </c>
      <c r="J185" s="221">
        <f>SUBTOTAL(9,J180:J183)</f>
        <v>0</v>
      </c>
      <c r="K185" s="221">
        <f>SUBTOTAL(9,K180:K183)</f>
        <v>103</v>
      </c>
      <c r="L185" s="221">
        <f>SUBTOTAL(9,L180:L183)</f>
        <v>458</v>
      </c>
      <c r="M185" s="221"/>
      <c r="N185" s="221"/>
      <c r="O185" s="221"/>
      <c r="P185" s="221"/>
      <c r="Q185" s="221"/>
      <c r="R185" s="221">
        <f>SUBTOTAL(9,R180:R183)</f>
        <v>241705</v>
      </c>
      <c r="S185" s="221">
        <f>SUBTOTAL(9,S180:S183)</f>
        <v>229476</v>
      </c>
      <c r="T185" s="222"/>
    </row>
    <row r="186" spans="1:20" outlineLevel="4">
      <c r="A186" s="220">
        <v>46</v>
      </c>
      <c r="B186" s="221" t="s">
        <v>57</v>
      </c>
      <c r="C186" s="221" t="s">
        <v>4</v>
      </c>
      <c r="D186" s="221" t="s">
        <v>16</v>
      </c>
      <c r="E186" s="64">
        <v>177</v>
      </c>
      <c r="F186" s="65">
        <f t="shared" si="14"/>
        <v>6.991786984724838E-3</v>
      </c>
      <c r="G186" s="65">
        <f t="shared" si="15"/>
        <v>5.016347562251517E-3</v>
      </c>
      <c r="H186" s="221">
        <f t="shared" si="16"/>
        <v>177</v>
      </c>
      <c r="I186" s="221">
        <f t="shared" si="17"/>
        <v>0</v>
      </c>
      <c r="J186" s="221">
        <f t="shared" si="18"/>
        <v>0</v>
      </c>
      <c r="K186" s="221">
        <f t="shared" si="19"/>
        <v>0</v>
      </c>
      <c r="L186" s="221">
        <f t="shared" si="20"/>
        <v>177</v>
      </c>
      <c r="M186" s="221">
        <v>1</v>
      </c>
      <c r="N186" s="221">
        <v>5</v>
      </c>
      <c r="O186" s="221">
        <v>17</v>
      </c>
      <c r="P186" s="221">
        <v>3</v>
      </c>
      <c r="Q186" s="221" t="s">
        <v>17</v>
      </c>
      <c r="R186" s="221">
        <v>106924</v>
      </c>
      <c r="S186" s="221">
        <v>76714</v>
      </c>
      <c r="T186" s="222">
        <v>9</v>
      </c>
    </row>
    <row r="187" spans="1:20" outlineLevel="4">
      <c r="A187" s="220">
        <v>46</v>
      </c>
      <c r="B187" s="221" t="s">
        <v>57</v>
      </c>
      <c r="C187" s="221" t="s">
        <v>4</v>
      </c>
      <c r="D187" s="221" t="s">
        <v>19</v>
      </c>
      <c r="E187" s="64">
        <v>199</v>
      </c>
      <c r="F187" s="65">
        <f t="shared" si="14"/>
        <v>7.3081844407221295E-3</v>
      </c>
      <c r="G187" s="65">
        <f t="shared" si="15"/>
        <v>5.0239624046156707E-3</v>
      </c>
      <c r="H187" s="221">
        <f t="shared" si="16"/>
        <v>199</v>
      </c>
      <c r="I187" s="221">
        <f t="shared" si="17"/>
        <v>0</v>
      </c>
      <c r="J187" s="221">
        <f t="shared" si="18"/>
        <v>0</v>
      </c>
      <c r="K187" s="221">
        <f t="shared" si="19"/>
        <v>0</v>
      </c>
      <c r="L187" s="221">
        <f t="shared" si="20"/>
        <v>199</v>
      </c>
      <c r="M187" s="221">
        <v>1</v>
      </c>
      <c r="N187" s="221">
        <v>5</v>
      </c>
      <c r="O187" s="221">
        <v>18</v>
      </c>
      <c r="P187" s="221">
        <v>3</v>
      </c>
      <c r="Q187" s="221" t="s">
        <v>17</v>
      </c>
      <c r="R187" s="221">
        <v>125654</v>
      </c>
      <c r="S187" s="221">
        <v>86380</v>
      </c>
      <c r="T187" s="222">
        <v>9</v>
      </c>
    </row>
    <row r="188" spans="1:20" outlineLevel="4">
      <c r="A188" s="220">
        <v>46</v>
      </c>
      <c r="B188" s="221" t="s">
        <v>57</v>
      </c>
      <c r="C188" s="221" t="s">
        <v>4</v>
      </c>
      <c r="D188" s="221" t="s">
        <v>20</v>
      </c>
      <c r="E188" s="64">
        <v>313</v>
      </c>
      <c r="F188" s="65">
        <f t="shared" si="14"/>
        <v>8.8305747840492256E-3</v>
      </c>
      <c r="G188" s="65">
        <f t="shared" si="15"/>
        <v>4.2880280440184592E-3</v>
      </c>
      <c r="H188" s="221">
        <f t="shared" si="16"/>
        <v>313</v>
      </c>
      <c r="I188" s="221">
        <f t="shared" si="17"/>
        <v>0</v>
      </c>
      <c r="J188" s="221">
        <f t="shared" si="18"/>
        <v>0</v>
      </c>
      <c r="K188" s="221">
        <f t="shared" si="19"/>
        <v>0</v>
      </c>
      <c r="L188" s="221">
        <f t="shared" si="20"/>
        <v>313</v>
      </c>
      <c r="M188" s="221">
        <v>1</v>
      </c>
      <c r="N188" s="221">
        <v>5</v>
      </c>
      <c r="O188" s="221">
        <v>19</v>
      </c>
      <c r="P188" s="221">
        <v>3</v>
      </c>
      <c r="Q188" s="221" t="s">
        <v>17</v>
      </c>
      <c r="R188" s="221">
        <v>238807</v>
      </c>
      <c r="S188" s="221">
        <v>115962</v>
      </c>
      <c r="T188" s="222">
        <v>9</v>
      </c>
    </row>
    <row r="189" spans="1:20" outlineLevel="4">
      <c r="A189" s="220">
        <v>46</v>
      </c>
      <c r="B189" s="221" t="s">
        <v>57</v>
      </c>
      <c r="C189" s="221" t="s">
        <v>4</v>
      </c>
      <c r="D189" s="221" t="s">
        <v>21</v>
      </c>
      <c r="E189" s="64">
        <v>106</v>
      </c>
      <c r="F189" s="65">
        <f t="shared" si="14"/>
        <v>6.9519785115303989E-3</v>
      </c>
      <c r="G189" s="65">
        <f t="shared" si="15"/>
        <v>5.6708595387840672E-3</v>
      </c>
      <c r="H189" s="221">
        <f t="shared" si="16"/>
        <v>106</v>
      </c>
      <c r="I189" s="221">
        <f t="shared" si="17"/>
        <v>0</v>
      </c>
      <c r="J189" s="221">
        <f t="shared" si="18"/>
        <v>0</v>
      </c>
      <c r="K189" s="221">
        <f t="shared" si="19"/>
        <v>0</v>
      </c>
      <c r="L189" s="221">
        <f t="shared" si="20"/>
        <v>106</v>
      </c>
      <c r="M189" s="221">
        <v>1</v>
      </c>
      <c r="N189" s="221">
        <v>5</v>
      </c>
      <c r="O189" s="221">
        <v>20</v>
      </c>
      <c r="P189" s="221">
        <v>3</v>
      </c>
      <c r="Q189" s="221" t="s">
        <v>17</v>
      </c>
      <c r="R189" s="221">
        <v>63669</v>
      </c>
      <c r="S189" s="221">
        <v>51936</v>
      </c>
      <c r="T189" s="222">
        <v>9</v>
      </c>
    </row>
    <row r="190" spans="1:20" outlineLevel="4">
      <c r="A190" s="220">
        <v>46</v>
      </c>
      <c r="B190" s="221" t="s">
        <v>57</v>
      </c>
      <c r="C190" s="221" t="s">
        <v>4</v>
      </c>
      <c r="D190" s="221" t="s">
        <v>169</v>
      </c>
      <c r="E190" s="64">
        <v>10</v>
      </c>
      <c r="F190" s="65">
        <f t="shared" si="14"/>
        <v>1.0166666666666666E-2</v>
      </c>
      <c r="G190" s="65">
        <f t="shared" si="15"/>
        <v>4.5231481481481485E-3</v>
      </c>
      <c r="H190" s="221">
        <f t="shared" si="16"/>
        <v>10</v>
      </c>
      <c r="I190" s="221">
        <f t="shared" si="17"/>
        <v>0</v>
      </c>
      <c r="J190" s="221">
        <f t="shared" si="18"/>
        <v>0</v>
      </c>
      <c r="K190" s="221">
        <f t="shared" si="19"/>
        <v>10</v>
      </c>
      <c r="L190" s="221">
        <f t="shared" si="20"/>
        <v>0</v>
      </c>
      <c r="M190" s="221">
        <v>3</v>
      </c>
      <c r="N190" s="221">
        <v>5</v>
      </c>
      <c r="O190" s="221">
        <v>94</v>
      </c>
      <c r="P190" s="221">
        <v>3</v>
      </c>
      <c r="Q190" s="221" t="s">
        <v>17</v>
      </c>
      <c r="R190" s="221">
        <v>8784</v>
      </c>
      <c r="S190" s="221">
        <v>3908</v>
      </c>
      <c r="T190" s="222">
        <v>9</v>
      </c>
    </row>
    <row r="191" spans="1:20" outlineLevel="4">
      <c r="A191" s="220">
        <v>46</v>
      </c>
      <c r="B191" s="221" t="s">
        <v>57</v>
      </c>
      <c r="C191" s="221" t="s">
        <v>4</v>
      </c>
      <c r="D191" s="221" t="s">
        <v>115</v>
      </c>
      <c r="E191" s="64">
        <v>328</v>
      </c>
      <c r="F191" s="65">
        <f t="shared" si="14"/>
        <v>8.7200414972899726E-3</v>
      </c>
      <c r="G191" s="65">
        <f t="shared" si="15"/>
        <v>1.5644054878048779E-3</v>
      </c>
      <c r="H191" s="221">
        <f t="shared" si="16"/>
        <v>328</v>
      </c>
      <c r="I191" s="221">
        <f t="shared" si="17"/>
        <v>0</v>
      </c>
      <c r="J191" s="221">
        <f t="shared" si="18"/>
        <v>0</v>
      </c>
      <c r="K191" s="221">
        <f t="shared" si="19"/>
        <v>328</v>
      </c>
      <c r="L191" s="221">
        <f t="shared" si="20"/>
        <v>0</v>
      </c>
      <c r="M191" s="221">
        <v>3</v>
      </c>
      <c r="N191" s="221">
        <v>5</v>
      </c>
      <c r="O191" s="221">
        <v>171</v>
      </c>
      <c r="P191" s="221">
        <v>3</v>
      </c>
      <c r="Q191" s="221" t="s">
        <v>17</v>
      </c>
      <c r="R191" s="221">
        <v>247119</v>
      </c>
      <c r="S191" s="221">
        <v>44334</v>
      </c>
      <c r="T191" s="222">
        <v>9</v>
      </c>
    </row>
    <row r="192" spans="1:20" outlineLevel="4">
      <c r="A192" s="220">
        <v>46</v>
      </c>
      <c r="B192" s="221" t="s">
        <v>57</v>
      </c>
      <c r="C192" s="221" t="s">
        <v>4</v>
      </c>
      <c r="D192" s="221" t="s">
        <v>107</v>
      </c>
      <c r="E192" s="64">
        <v>6</v>
      </c>
      <c r="F192" s="65">
        <f t="shared" si="14"/>
        <v>5.6481481481481478E-3</v>
      </c>
      <c r="G192" s="65">
        <f t="shared" si="15"/>
        <v>0</v>
      </c>
      <c r="H192" s="221">
        <f t="shared" si="16"/>
        <v>6</v>
      </c>
      <c r="I192" s="221">
        <f t="shared" si="17"/>
        <v>0</v>
      </c>
      <c r="J192" s="221">
        <f t="shared" si="18"/>
        <v>0</v>
      </c>
      <c r="K192" s="221">
        <f t="shared" si="19"/>
        <v>0</v>
      </c>
      <c r="L192" s="221">
        <f t="shared" si="20"/>
        <v>6</v>
      </c>
      <c r="M192" s="221">
        <v>8</v>
      </c>
      <c r="N192" s="221">
        <v>5</v>
      </c>
      <c r="O192" s="221">
        <v>217</v>
      </c>
      <c r="P192" s="221">
        <v>3</v>
      </c>
      <c r="Q192" s="221" t="s">
        <v>17</v>
      </c>
      <c r="R192" s="221">
        <v>2928</v>
      </c>
      <c r="S192" s="221">
        <v>0</v>
      </c>
      <c r="T192" s="222">
        <v>9</v>
      </c>
    </row>
    <row r="193" spans="1:20" outlineLevel="3">
      <c r="A193" s="220"/>
      <c r="B193" s="221"/>
      <c r="C193" s="207" t="s">
        <v>188</v>
      </c>
      <c r="D193" s="127"/>
      <c r="E193" s="128">
        <f>SUBTOTAL(9,E186:E192)</f>
        <v>1139</v>
      </c>
      <c r="F193" s="129"/>
      <c r="G193" s="129"/>
      <c r="H193" s="221">
        <f>SUBTOTAL(9,H186:H192)</f>
        <v>1139</v>
      </c>
      <c r="I193" s="221">
        <f>SUBTOTAL(9,I186:I192)</f>
        <v>0</v>
      </c>
      <c r="J193" s="221">
        <f>SUBTOTAL(9,J186:J192)</f>
        <v>0</v>
      </c>
      <c r="K193" s="221">
        <f>SUBTOTAL(9,K186:K192)</f>
        <v>338</v>
      </c>
      <c r="L193" s="221">
        <f>SUBTOTAL(9,L186:L192)</f>
        <v>801</v>
      </c>
      <c r="M193" s="221"/>
      <c r="N193" s="221"/>
      <c r="O193" s="221"/>
      <c r="P193" s="221"/>
      <c r="Q193" s="221"/>
      <c r="R193" s="221">
        <f>SUBTOTAL(9,R186:R192)</f>
        <v>793885</v>
      </c>
      <c r="S193" s="221">
        <f>SUBTOTAL(9,S186:S192)</f>
        <v>379234</v>
      </c>
      <c r="T193" s="222"/>
    </row>
    <row r="194" spans="1:20" ht="15.6" outlineLevel="2">
      <c r="A194" s="220"/>
      <c r="B194" s="111" t="s">
        <v>99</v>
      </c>
      <c r="C194" s="77"/>
      <c r="D194" s="77"/>
      <c r="E194" s="78">
        <f>SUBTOTAL(9,E186:E192)</f>
        <v>1139</v>
      </c>
      <c r="F194" s="79">
        <v>8.0671499528501295E-3</v>
      </c>
      <c r="G194" s="79">
        <v>3.8536281013234479E-3</v>
      </c>
      <c r="H194" s="221">
        <f>SUBTOTAL(9,H186:H192)</f>
        <v>1139</v>
      </c>
      <c r="I194" s="221">
        <f>SUBTOTAL(9,I186:I192)</f>
        <v>0</v>
      </c>
      <c r="J194" s="221">
        <f>SUBTOTAL(9,J186:J192)</f>
        <v>0</v>
      </c>
      <c r="K194" s="221">
        <f>SUBTOTAL(9,K186:K192)</f>
        <v>338</v>
      </c>
      <c r="L194" s="221">
        <f>SUBTOTAL(9,L186:L192)</f>
        <v>801</v>
      </c>
      <c r="M194" s="221"/>
      <c r="N194" s="221"/>
      <c r="O194" s="221"/>
      <c r="P194" s="221"/>
      <c r="Q194" s="221"/>
      <c r="R194" s="221">
        <f>SUBTOTAL(9,R186:R192)</f>
        <v>793885</v>
      </c>
      <c r="S194" s="221">
        <f>SUBTOTAL(9,S186:S192)</f>
        <v>379234</v>
      </c>
      <c r="T194" s="222"/>
    </row>
    <row r="195" spans="1:20" outlineLevel="4">
      <c r="A195" s="220">
        <v>46</v>
      </c>
      <c r="B195" s="221" t="s">
        <v>58</v>
      </c>
      <c r="C195" s="221" t="s">
        <v>4</v>
      </c>
      <c r="D195" s="221" t="s">
        <v>16</v>
      </c>
      <c r="E195" s="64">
        <v>224</v>
      </c>
      <c r="F195" s="65">
        <f t="shared" si="14"/>
        <v>7.2872747189153438E-3</v>
      </c>
      <c r="G195" s="65">
        <f t="shared" si="15"/>
        <v>5.9821428571428577E-3</v>
      </c>
      <c r="H195" s="221">
        <f t="shared" si="16"/>
        <v>224</v>
      </c>
      <c r="I195" s="221">
        <f t="shared" si="17"/>
        <v>0</v>
      </c>
      <c r="J195" s="221">
        <f t="shared" si="18"/>
        <v>0</v>
      </c>
      <c r="K195" s="221">
        <f t="shared" si="19"/>
        <v>0</v>
      </c>
      <c r="L195" s="221">
        <f t="shared" si="20"/>
        <v>224</v>
      </c>
      <c r="M195" s="221">
        <v>1</v>
      </c>
      <c r="N195" s="221">
        <v>15</v>
      </c>
      <c r="O195" s="221">
        <v>17</v>
      </c>
      <c r="P195" s="221">
        <v>3</v>
      </c>
      <c r="Q195" s="221" t="s">
        <v>17</v>
      </c>
      <c r="R195" s="221">
        <v>141035</v>
      </c>
      <c r="S195" s="221">
        <v>115776</v>
      </c>
      <c r="T195" s="222">
        <v>9</v>
      </c>
    </row>
    <row r="196" spans="1:20" outlineLevel="4">
      <c r="A196" s="220">
        <v>46</v>
      </c>
      <c r="B196" s="221" t="s">
        <v>58</v>
      </c>
      <c r="C196" s="221" t="s">
        <v>4</v>
      </c>
      <c r="D196" s="221" t="s">
        <v>19</v>
      </c>
      <c r="E196" s="64">
        <v>400</v>
      </c>
      <c r="F196" s="65">
        <f t="shared" si="14"/>
        <v>6.618055555555555E-3</v>
      </c>
      <c r="G196" s="65">
        <f t="shared" si="15"/>
        <v>6.2898726851851857E-3</v>
      </c>
      <c r="H196" s="221">
        <f t="shared" si="16"/>
        <v>400</v>
      </c>
      <c r="I196" s="221">
        <f t="shared" si="17"/>
        <v>0</v>
      </c>
      <c r="J196" s="221">
        <f t="shared" si="18"/>
        <v>0</v>
      </c>
      <c r="K196" s="221">
        <f t="shared" si="19"/>
        <v>0</v>
      </c>
      <c r="L196" s="221">
        <f t="shared" si="20"/>
        <v>400</v>
      </c>
      <c r="M196" s="221">
        <v>1</v>
      </c>
      <c r="N196" s="221">
        <v>15</v>
      </c>
      <c r="O196" s="221">
        <v>18</v>
      </c>
      <c r="P196" s="221">
        <v>3</v>
      </c>
      <c r="Q196" s="221" t="s">
        <v>17</v>
      </c>
      <c r="R196" s="221">
        <v>228720</v>
      </c>
      <c r="S196" s="221">
        <v>217378</v>
      </c>
      <c r="T196" s="222">
        <v>9</v>
      </c>
    </row>
    <row r="197" spans="1:20" outlineLevel="4">
      <c r="A197" s="220">
        <v>46</v>
      </c>
      <c r="B197" s="221" t="s">
        <v>58</v>
      </c>
      <c r="C197" s="221" t="s">
        <v>4</v>
      </c>
      <c r="D197" s="221" t="s">
        <v>20</v>
      </c>
      <c r="E197" s="64">
        <v>718</v>
      </c>
      <c r="F197" s="65">
        <f t="shared" si="14"/>
        <v>8.8949822036521204E-3</v>
      </c>
      <c r="G197" s="65">
        <f t="shared" si="15"/>
        <v>4.8412997781904464E-3</v>
      </c>
      <c r="H197" s="221">
        <f t="shared" si="16"/>
        <v>718</v>
      </c>
      <c r="I197" s="221">
        <f t="shared" si="17"/>
        <v>0</v>
      </c>
      <c r="J197" s="221">
        <f t="shared" si="18"/>
        <v>0</v>
      </c>
      <c r="K197" s="221">
        <f t="shared" si="19"/>
        <v>0</v>
      </c>
      <c r="L197" s="221">
        <f t="shared" si="20"/>
        <v>718</v>
      </c>
      <c r="M197" s="221">
        <v>1</v>
      </c>
      <c r="N197" s="221">
        <v>15</v>
      </c>
      <c r="O197" s="221">
        <v>19</v>
      </c>
      <c r="P197" s="221">
        <v>3</v>
      </c>
      <c r="Q197" s="221" t="s">
        <v>17</v>
      </c>
      <c r="R197" s="221">
        <v>551802</v>
      </c>
      <c r="S197" s="221">
        <v>300331</v>
      </c>
      <c r="T197" s="222">
        <v>9</v>
      </c>
    </row>
    <row r="198" spans="1:20" outlineLevel="4">
      <c r="A198" s="220">
        <v>46</v>
      </c>
      <c r="B198" s="221" t="s">
        <v>58</v>
      </c>
      <c r="C198" s="221" t="s">
        <v>4</v>
      </c>
      <c r="D198" s="221" t="s">
        <v>21</v>
      </c>
      <c r="E198" s="64">
        <v>285</v>
      </c>
      <c r="F198" s="65">
        <f t="shared" si="14"/>
        <v>6.8771523716699154E-3</v>
      </c>
      <c r="G198" s="65">
        <f t="shared" si="15"/>
        <v>6.1920890188434056E-3</v>
      </c>
      <c r="H198" s="221">
        <f t="shared" si="16"/>
        <v>285</v>
      </c>
      <c r="I198" s="221">
        <f t="shared" si="17"/>
        <v>0</v>
      </c>
      <c r="J198" s="221">
        <f t="shared" si="18"/>
        <v>0</v>
      </c>
      <c r="K198" s="221">
        <f t="shared" si="19"/>
        <v>0</v>
      </c>
      <c r="L198" s="221">
        <f t="shared" si="20"/>
        <v>285</v>
      </c>
      <c r="M198" s="221">
        <v>1</v>
      </c>
      <c r="N198" s="221">
        <v>15</v>
      </c>
      <c r="O198" s="221">
        <v>20</v>
      </c>
      <c r="P198" s="221">
        <v>3</v>
      </c>
      <c r="Q198" s="221" t="s">
        <v>17</v>
      </c>
      <c r="R198" s="221">
        <v>169343</v>
      </c>
      <c r="S198" s="221">
        <v>152474</v>
      </c>
      <c r="T198" s="222">
        <v>9</v>
      </c>
    </row>
    <row r="199" spans="1:20" outlineLevel="4">
      <c r="A199" s="220">
        <v>46</v>
      </c>
      <c r="B199" s="221" t="s">
        <v>58</v>
      </c>
      <c r="C199" s="221" t="s">
        <v>4</v>
      </c>
      <c r="D199" s="221" t="s">
        <v>120</v>
      </c>
      <c r="E199" s="64">
        <v>178</v>
      </c>
      <c r="F199" s="65">
        <f t="shared" si="14"/>
        <v>7.6588509155222639E-3</v>
      </c>
      <c r="G199" s="65">
        <f t="shared" si="15"/>
        <v>1.3773148148148147E-3</v>
      </c>
      <c r="H199" s="221">
        <f t="shared" si="16"/>
        <v>178</v>
      </c>
      <c r="I199" s="221">
        <f t="shared" si="17"/>
        <v>0</v>
      </c>
      <c r="J199" s="221">
        <f t="shared" si="18"/>
        <v>0</v>
      </c>
      <c r="K199" s="221">
        <f t="shared" si="19"/>
        <v>178</v>
      </c>
      <c r="L199" s="221">
        <f t="shared" si="20"/>
        <v>0</v>
      </c>
      <c r="M199" s="221">
        <v>3</v>
      </c>
      <c r="N199" s="221">
        <v>15</v>
      </c>
      <c r="O199" s="221">
        <v>57</v>
      </c>
      <c r="P199" s="221">
        <v>3</v>
      </c>
      <c r="Q199" s="221" t="s">
        <v>17</v>
      </c>
      <c r="R199" s="221">
        <v>117787</v>
      </c>
      <c r="S199" s="221">
        <v>21182</v>
      </c>
      <c r="T199" s="222">
        <v>9</v>
      </c>
    </row>
    <row r="200" spans="1:20" outlineLevel="4">
      <c r="A200" s="220">
        <v>46</v>
      </c>
      <c r="B200" s="221" t="s">
        <v>58</v>
      </c>
      <c r="C200" s="221" t="s">
        <v>4</v>
      </c>
      <c r="D200" s="221" t="s">
        <v>108</v>
      </c>
      <c r="E200" s="64">
        <v>593</v>
      </c>
      <c r="F200" s="65">
        <f t="shared" si="14"/>
        <v>8.604865405034039E-3</v>
      </c>
      <c r="G200" s="65">
        <f t="shared" si="15"/>
        <v>1.250780713259634E-3</v>
      </c>
      <c r="H200" s="221">
        <f t="shared" si="16"/>
        <v>593</v>
      </c>
      <c r="I200" s="221">
        <f t="shared" si="17"/>
        <v>0</v>
      </c>
      <c r="J200" s="221">
        <f t="shared" si="18"/>
        <v>0</v>
      </c>
      <c r="K200" s="221">
        <f t="shared" si="19"/>
        <v>593</v>
      </c>
      <c r="L200" s="221">
        <f t="shared" si="20"/>
        <v>0</v>
      </c>
      <c r="M200" s="221">
        <v>3</v>
      </c>
      <c r="N200" s="221">
        <v>15</v>
      </c>
      <c r="O200" s="221">
        <v>58</v>
      </c>
      <c r="P200" s="221">
        <v>3</v>
      </c>
      <c r="Q200" s="221" t="s">
        <v>17</v>
      </c>
      <c r="R200" s="221">
        <v>440872</v>
      </c>
      <c r="S200" s="221">
        <v>64084</v>
      </c>
      <c r="T200" s="222">
        <v>9</v>
      </c>
    </row>
    <row r="201" spans="1:20" outlineLevel="4">
      <c r="A201" s="220">
        <v>46</v>
      </c>
      <c r="B201" s="221" t="s">
        <v>58</v>
      </c>
      <c r="C201" s="221" t="s">
        <v>4</v>
      </c>
      <c r="D201" s="221" t="s">
        <v>169</v>
      </c>
      <c r="E201" s="64">
        <v>6</v>
      </c>
      <c r="F201" s="65">
        <f t="shared" si="14"/>
        <v>7.8954475308641962E-3</v>
      </c>
      <c r="G201" s="65">
        <f t="shared" si="15"/>
        <v>4.1030092592592594E-3</v>
      </c>
      <c r="H201" s="221">
        <f t="shared" si="16"/>
        <v>6</v>
      </c>
      <c r="I201" s="221">
        <f t="shared" si="17"/>
        <v>0</v>
      </c>
      <c r="J201" s="221">
        <f t="shared" si="18"/>
        <v>0</v>
      </c>
      <c r="K201" s="221">
        <f t="shared" si="19"/>
        <v>6</v>
      </c>
      <c r="L201" s="221">
        <f t="shared" si="20"/>
        <v>0</v>
      </c>
      <c r="M201" s="221">
        <v>3</v>
      </c>
      <c r="N201" s="221">
        <v>15</v>
      </c>
      <c r="O201" s="221">
        <v>94</v>
      </c>
      <c r="P201" s="221">
        <v>3</v>
      </c>
      <c r="Q201" s="221" t="s">
        <v>17</v>
      </c>
      <c r="R201" s="221">
        <v>4093</v>
      </c>
      <c r="S201" s="221">
        <v>2127</v>
      </c>
      <c r="T201" s="222">
        <v>9</v>
      </c>
    </row>
    <row r="202" spans="1:20" outlineLevel="4">
      <c r="A202" s="220">
        <v>46</v>
      </c>
      <c r="B202" s="221" t="s">
        <v>58</v>
      </c>
      <c r="C202" s="221" t="s">
        <v>4</v>
      </c>
      <c r="D202" s="221" t="s">
        <v>121</v>
      </c>
      <c r="E202" s="64">
        <v>698</v>
      </c>
      <c r="F202" s="65">
        <f t="shared" si="14"/>
        <v>6.7661406929852494E-3</v>
      </c>
      <c r="G202" s="65">
        <f t="shared" si="15"/>
        <v>1.1568436272949168E-3</v>
      </c>
      <c r="H202" s="221">
        <f t="shared" si="16"/>
        <v>698</v>
      </c>
      <c r="I202" s="221">
        <f t="shared" si="17"/>
        <v>0</v>
      </c>
      <c r="J202" s="221">
        <f t="shared" si="18"/>
        <v>0</v>
      </c>
      <c r="K202" s="221">
        <f t="shared" si="19"/>
        <v>698</v>
      </c>
      <c r="L202" s="221">
        <f t="shared" si="20"/>
        <v>0</v>
      </c>
      <c r="M202" s="221">
        <v>3</v>
      </c>
      <c r="N202" s="221">
        <v>15</v>
      </c>
      <c r="O202" s="221">
        <v>98</v>
      </c>
      <c r="P202" s="221">
        <v>3</v>
      </c>
      <c r="Q202" s="221" t="s">
        <v>17</v>
      </c>
      <c r="R202" s="221">
        <v>408047</v>
      </c>
      <c r="S202" s="221">
        <v>69766</v>
      </c>
      <c r="T202" s="222">
        <v>9</v>
      </c>
    </row>
    <row r="203" spans="1:20" outlineLevel="4">
      <c r="A203" s="220">
        <v>46</v>
      </c>
      <c r="B203" s="221" t="s">
        <v>58</v>
      </c>
      <c r="C203" s="221" t="s">
        <v>4</v>
      </c>
      <c r="D203" s="221" t="s">
        <v>107</v>
      </c>
      <c r="E203" s="64">
        <v>396</v>
      </c>
      <c r="F203" s="65">
        <f t="shared" si="14"/>
        <v>5.172295875420875E-3</v>
      </c>
      <c r="G203" s="65">
        <f t="shared" si="15"/>
        <v>3.215020576131687E-7</v>
      </c>
      <c r="H203" s="221">
        <f t="shared" si="16"/>
        <v>396</v>
      </c>
      <c r="I203" s="221">
        <f t="shared" si="17"/>
        <v>0</v>
      </c>
      <c r="J203" s="221">
        <f t="shared" si="18"/>
        <v>0</v>
      </c>
      <c r="K203" s="221">
        <f t="shared" si="19"/>
        <v>0</v>
      </c>
      <c r="L203" s="221">
        <f t="shared" si="20"/>
        <v>396</v>
      </c>
      <c r="M203" s="221">
        <v>8</v>
      </c>
      <c r="N203" s="221">
        <v>15</v>
      </c>
      <c r="O203" s="221">
        <v>217</v>
      </c>
      <c r="P203" s="221">
        <v>3</v>
      </c>
      <c r="Q203" s="221" t="s">
        <v>17</v>
      </c>
      <c r="R203" s="221">
        <v>176967</v>
      </c>
      <c r="S203" s="221">
        <v>11</v>
      </c>
      <c r="T203" s="222">
        <v>9</v>
      </c>
    </row>
    <row r="204" spans="1:20" outlineLevel="4">
      <c r="A204" s="220">
        <v>46</v>
      </c>
      <c r="B204" s="221" t="s">
        <v>58</v>
      </c>
      <c r="C204" s="221" t="s">
        <v>4</v>
      </c>
      <c r="D204" s="221" t="s">
        <v>111</v>
      </c>
      <c r="E204" s="64">
        <v>2</v>
      </c>
      <c r="F204" s="65">
        <f t="shared" si="14"/>
        <v>2.3391203703703702E-2</v>
      </c>
      <c r="G204" s="65">
        <f t="shared" si="15"/>
        <v>4.681712962962963E-3</v>
      </c>
      <c r="H204" s="221">
        <f t="shared" si="16"/>
        <v>2</v>
      </c>
      <c r="I204" s="221">
        <f t="shared" si="17"/>
        <v>0</v>
      </c>
      <c r="J204" s="221">
        <f t="shared" si="18"/>
        <v>0</v>
      </c>
      <c r="K204" s="221">
        <f t="shared" si="19"/>
        <v>2</v>
      </c>
      <c r="L204" s="221">
        <f t="shared" si="20"/>
        <v>0</v>
      </c>
      <c r="M204" s="221">
        <v>3</v>
      </c>
      <c r="N204" s="221">
        <v>15</v>
      </c>
      <c r="O204" s="221">
        <v>224</v>
      </c>
      <c r="P204" s="221">
        <v>3</v>
      </c>
      <c r="Q204" s="221" t="s">
        <v>17</v>
      </c>
      <c r="R204" s="221">
        <v>4042</v>
      </c>
      <c r="S204" s="221">
        <v>809</v>
      </c>
      <c r="T204" s="222">
        <v>9</v>
      </c>
    </row>
    <row r="205" spans="1:20" outlineLevel="3">
      <c r="A205" s="220"/>
      <c r="B205" s="221"/>
      <c r="C205" s="207" t="s">
        <v>188</v>
      </c>
      <c r="D205" s="127"/>
      <c r="E205" s="128">
        <f>SUBTOTAL(9,E195:E204)</f>
        <v>3500</v>
      </c>
      <c r="F205" s="129"/>
      <c r="G205" s="129"/>
      <c r="H205" s="221">
        <f>SUBTOTAL(9,H195:H204)</f>
        <v>3500</v>
      </c>
      <c r="I205" s="221">
        <f>SUBTOTAL(9,I195:I204)</f>
        <v>0</v>
      </c>
      <c r="J205" s="221">
        <f>SUBTOTAL(9,J195:J204)</f>
        <v>0</v>
      </c>
      <c r="K205" s="221">
        <f>SUBTOTAL(9,K195:K204)</f>
        <v>1477</v>
      </c>
      <c r="L205" s="221">
        <f>SUBTOTAL(9,L195:L204)</f>
        <v>2023</v>
      </c>
      <c r="M205" s="221"/>
      <c r="N205" s="221"/>
      <c r="O205" s="221"/>
      <c r="P205" s="221"/>
      <c r="Q205" s="221"/>
      <c r="R205" s="221">
        <f>SUBTOTAL(9,R195:R204)</f>
        <v>2242708</v>
      </c>
      <c r="S205" s="221">
        <f>SUBTOTAL(9,S195:S204)</f>
        <v>943938</v>
      </c>
      <c r="T205" s="222"/>
    </row>
    <row r="206" spans="1:20" outlineLevel="4">
      <c r="A206" s="220">
        <v>46</v>
      </c>
      <c r="B206" s="221" t="s">
        <v>58</v>
      </c>
      <c r="C206" s="221" t="s">
        <v>5</v>
      </c>
      <c r="D206" s="221" t="s">
        <v>59</v>
      </c>
      <c r="E206" s="64">
        <v>54</v>
      </c>
      <c r="F206" s="65">
        <f t="shared" si="14"/>
        <v>8.917395404663922E-3</v>
      </c>
      <c r="G206" s="65">
        <f t="shared" si="15"/>
        <v>2.1208419067215364E-3</v>
      </c>
      <c r="H206" s="221">
        <f t="shared" si="16"/>
        <v>0</v>
      </c>
      <c r="I206" s="221">
        <f t="shared" si="17"/>
        <v>54</v>
      </c>
      <c r="J206" s="221">
        <f t="shared" si="18"/>
        <v>0</v>
      </c>
      <c r="K206" s="221">
        <f t="shared" si="19"/>
        <v>0</v>
      </c>
      <c r="L206" s="221">
        <f t="shared" si="20"/>
        <v>54</v>
      </c>
      <c r="M206" s="221">
        <v>1</v>
      </c>
      <c r="N206" s="221">
        <v>15</v>
      </c>
      <c r="O206" s="221">
        <v>56</v>
      </c>
      <c r="P206" s="221">
        <v>6</v>
      </c>
      <c r="Q206" s="221" t="s">
        <v>43</v>
      </c>
      <c r="R206" s="221">
        <v>41605</v>
      </c>
      <c r="S206" s="221">
        <v>9895</v>
      </c>
      <c r="T206" s="222">
        <v>9</v>
      </c>
    </row>
    <row r="207" spans="1:20" outlineLevel="4">
      <c r="A207" s="220">
        <v>46</v>
      </c>
      <c r="B207" s="221" t="s">
        <v>58</v>
      </c>
      <c r="C207" s="221" t="s">
        <v>5</v>
      </c>
      <c r="D207" s="221" t="s">
        <v>132</v>
      </c>
      <c r="E207" s="64">
        <v>531</v>
      </c>
      <c r="F207" s="65">
        <f t="shared" si="14"/>
        <v>1.1667255178907722E-2</v>
      </c>
      <c r="G207" s="65">
        <f t="shared" si="15"/>
        <v>2.2332295808049104E-3</v>
      </c>
      <c r="H207" s="221">
        <f t="shared" si="16"/>
        <v>0</v>
      </c>
      <c r="I207" s="221">
        <f t="shared" si="17"/>
        <v>531</v>
      </c>
      <c r="J207" s="221">
        <f t="shared" si="18"/>
        <v>0</v>
      </c>
      <c r="K207" s="221">
        <f t="shared" si="19"/>
        <v>531</v>
      </c>
      <c r="L207" s="221">
        <f t="shared" si="20"/>
        <v>0</v>
      </c>
      <c r="M207" s="221">
        <v>3</v>
      </c>
      <c r="N207" s="221">
        <v>15</v>
      </c>
      <c r="O207" s="221">
        <v>60</v>
      </c>
      <c r="P207" s="221">
        <v>6</v>
      </c>
      <c r="Q207" s="221" t="s">
        <v>43</v>
      </c>
      <c r="R207" s="221">
        <v>535275</v>
      </c>
      <c r="S207" s="221">
        <v>102457</v>
      </c>
      <c r="T207" s="222">
        <v>9</v>
      </c>
    </row>
    <row r="208" spans="1:20" outlineLevel="4">
      <c r="A208" s="220">
        <v>46</v>
      </c>
      <c r="B208" s="221" t="s">
        <v>58</v>
      </c>
      <c r="C208" s="221" t="s">
        <v>5</v>
      </c>
      <c r="D208" s="221" t="s">
        <v>133</v>
      </c>
      <c r="E208" s="64">
        <v>165</v>
      </c>
      <c r="F208" s="65">
        <f t="shared" si="14"/>
        <v>8.6363636363636365E-3</v>
      </c>
      <c r="G208" s="65">
        <f t="shared" si="15"/>
        <v>4.1876402918069582E-3</v>
      </c>
      <c r="H208" s="221">
        <f t="shared" si="16"/>
        <v>0</v>
      </c>
      <c r="I208" s="221">
        <f t="shared" si="17"/>
        <v>165</v>
      </c>
      <c r="J208" s="221">
        <f t="shared" si="18"/>
        <v>0</v>
      </c>
      <c r="K208" s="221">
        <f t="shared" si="19"/>
        <v>165</v>
      </c>
      <c r="L208" s="221">
        <f t="shared" si="20"/>
        <v>0</v>
      </c>
      <c r="M208" s="221">
        <v>3</v>
      </c>
      <c r="N208" s="221">
        <v>15</v>
      </c>
      <c r="O208" s="221">
        <v>61</v>
      </c>
      <c r="P208" s="221">
        <v>13</v>
      </c>
      <c r="Q208" s="221" t="s">
        <v>60</v>
      </c>
      <c r="R208" s="221">
        <v>123120</v>
      </c>
      <c r="S208" s="221">
        <v>59699</v>
      </c>
      <c r="T208" s="222">
        <v>9</v>
      </c>
    </row>
    <row r="209" spans="1:20" outlineLevel="4">
      <c r="A209" s="220">
        <v>46</v>
      </c>
      <c r="B209" s="221" t="s">
        <v>58</v>
      </c>
      <c r="C209" s="221" t="s">
        <v>5</v>
      </c>
      <c r="D209" s="221" t="s">
        <v>134</v>
      </c>
      <c r="E209" s="64">
        <v>130</v>
      </c>
      <c r="F209" s="65">
        <f t="shared" si="14"/>
        <v>1.3020388176638177E-2</v>
      </c>
      <c r="G209" s="65">
        <f t="shared" si="15"/>
        <v>2.4977742165242169E-3</v>
      </c>
      <c r="H209" s="221">
        <f t="shared" si="16"/>
        <v>0</v>
      </c>
      <c r="I209" s="221">
        <f t="shared" si="17"/>
        <v>130</v>
      </c>
      <c r="J209" s="221">
        <f t="shared" si="18"/>
        <v>0</v>
      </c>
      <c r="K209" s="221">
        <f t="shared" si="19"/>
        <v>130</v>
      </c>
      <c r="L209" s="221">
        <f t="shared" si="20"/>
        <v>0</v>
      </c>
      <c r="M209" s="221">
        <v>3</v>
      </c>
      <c r="N209" s="221">
        <v>15</v>
      </c>
      <c r="O209" s="221">
        <v>62</v>
      </c>
      <c r="P209" s="221">
        <v>9</v>
      </c>
      <c r="Q209" s="221" t="s">
        <v>61</v>
      </c>
      <c r="R209" s="221">
        <v>146245</v>
      </c>
      <c r="S209" s="221">
        <v>28055</v>
      </c>
      <c r="T209" s="222">
        <v>9</v>
      </c>
    </row>
    <row r="210" spans="1:20" outlineLevel="4">
      <c r="A210" s="220">
        <v>46</v>
      </c>
      <c r="B210" s="221" t="s">
        <v>58</v>
      </c>
      <c r="C210" s="221" t="s">
        <v>5</v>
      </c>
      <c r="D210" s="221" t="s">
        <v>122</v>
      </c>
      <c r="E210" s="64">
        <v>111</v>
      </c>
      <c r="F210" s="65">
        <f t="shared" si="14"/>
        <v>5.177260593927261E-3</v>
      </c>
      <c r="G210" s="65">
        <f t="shared" si="15"/>
        <v>2.9977894561227891E-3</v>
      </c>
      <c r="H210" s="221">
        <f t="shared" si="16"/>
        <v>0</v>
      </c>
      <c r="I210" s="221">
        <f t="shared" si="17"/>
        <v>111</v>
      </c>
      <c r="J210" s="221">
        <f t="shared" si="18"/>
        <v>0</v>
      </c>
      <c r="K210" s="221">
        <f t="shared" si="19"/>
        <v>111</v>
      </c>
      <c r="L210" s="221">
        <f t="shared" si="20"/>
        <v>0</v>
      </c>
      <c r="M210" s="221">
        <v>3</v>
      </c>
      <c r="N210" s="221">
        <v>15</v>
      </c>
      <c r="O210" s="221">
        <v>63</v>
      </c>
      <c r="P210" s="221">
        <v>8</v>
      </c>
      <c r="Q210" s="221" t="s">
        <v>42</v>
      </c>
      <c r="R210" s="221">
        <v>49652</v>
      </c>
      <c r="S210" s="221">
        <v>28750</v>
      </c>
      <c r="T210" s="222">
        <v>9</v>
      </c>
    </row>
    <row r="211" spans="1:20" outlineLevel="4">
      <c r="A211" s="220">
        <v>46</v>
      </c>
      <c r="B211" s="221" t="s">
        <v>58</v>
      </c>
      <c r="C211" s="221" t="s">
        <v>5</v>
      </c>
      <c r="D211" s="221" t="s">
        <v>135</v>
      </c>
      <c r="E211" s="64">
        <v>87</v>
      </c>
      <c r="F211" s="65">
        <f t="shared" si="14"/>
        <v>1.4671801830566199E-2</v>
      </c>
      <c r="G211" s="65">
        <f t="shared" si="15"/>
        <v>2.1265698169433802E-3</v>
      </c>
      <c r="H211" s="221">
        <f t="shared" si="16"/>
        <v>0</v>
      </c>
      <c r="I211" s="221">
        <f t="shared" si="17"/>
        <v>87</v>
      </c>
      <c r="J211" s="221">
        <f t="shared" si="18"/>
        <v>0</v>
      </c>
      <c r="K211" s="221">
        <f t="shared" si="19"/>
        <v>87</v>
      </c>
      <c r="L211" s="221">
        <f t="shared" si="20"/>
        <v>0</v>
      </c>
      <c r="M211" s="221">
        <v>3</v>
      </c>
      <c r="N211" s="221">
        <v>15</v>
      </c>
      <c r="O211" s="221">
        <v>64</v>
      </c>
      <c r="P211" s="221">
        <v>10</v>
      </c>
      <c r="Q211" s="221" t="s">
        <v>62</v>
      </c>
      <c r="R211" s="221">
        <v>110285</v>
      </c>
      <c r="S211" s="221">
        <v>15985</v>
      </c>
      <c r="T211" s="222">
        <v>9</v>
      </c>
    </row>
    <row r="212" spans="1:20" outlineLevel="4">
      <c r="A212" s="220">
        <v>46</v>
      </c>
      <c r="B212" s="221" t="s">
        <v>58</v>
      </c>
      <c r="C212" s="221" t="s">
        <v>5</v>
      </c>
      <c r="D212" s="221" t="s">
        <v>136</v>
      </c>
      <c r="E212" s="64">
        <v>11</v>
      </c>
      <c r="F212" s="65">
        <f t="shared" si="14"/>
        <v>2.4485479797979798E-2</v>
      </c>
      <c r="G212" s="65">
        <f t="shared" si="15"/>
        <v>2.0906986531986529E-3</v>
      </c>
      <c r="H212" s="221">
        <f t="shared" si="16"/>
        <v>0</v>
      </c>
      <c r="I212" s="221">
        <f t="shared" si="17"/>
        <v>11</v>
      </c>
      <c r="J212" s="221">
        <f t="shared" si="18"/>
        <v>0</v>
      </c>
      <c r="K212" s="221">
        <f t="shared" si="19"/>
        <v>11</v>
      </c>
      <c r="L212" s="221">
        <f t="shared" si="20"/>
        <v>0</v>
      </c>
      <c r="M212" s="221">
        <v>3</v>
      </c>
      <c r="N212" s="221">
        <v>15</v>
      </c>
      <c r="O212" s="221">
        <v>65</v>
      </c>
      <c r="P212" s="221">
        <v>10</v>
      </c>
      <c r="Q212" s="221" t="s">
        <v>62</v>
      </c>
      <c r="R212" s="221">
        <v>23271</v>
      </c>
      <c r="S212" s="221">
        <v>1987</v>
      </c>
      <c r="T212" s="222">
        <v>9</v>
      </c>
    </row>
    <row r="213" spans="1:20" outlineLevel="4">
      <c r="A213" s="220">
        <v>46</v>
      </c>
      <c r="B213" s="221" t="s">
        <v>58</v>
      </c>
      <c r="C213" s="221" t="s">
        <v>5</v>
      </c>
      <c r="D213" s="221" t="s">
        <v>137</v>
      </c>
      <c r="E213" s="64">
        <v>110</v>
      </c>
      <c r="F213" s="65">
        <f t="shared" si="14"/>
        <v>1.8068707912457915E-2</v>
      </c>
      <c r="G213" s="65">
        <f t="shared" si="15"/>
        <v>2.3400673400673401E-3</v>
      </c>
      <c r="H213" s="221">
        <f t="shared" si="16"/>
        <v>0</v>
      </c>
      <c r="I213" s="221">
        <f t="shared" si="17"/>
        <v>110</v>
      </c>
      <c r="J213" s="221">
        <f t="shared" si="18"/>
        <v>0</v>
      </c>
      <c r="K213" s="221">
        <f t="shared" si="19"/>
        <v>110</v>
      </c>
      <c r="L213" s="221">
        <f t="shared" si="20"/>
        <v>0</v>
      </c>
      <c r="M213" s="221">
        <v>3</v>
      </c>
      <c r="N213" s="221">
        <v>15</v>
      </c>
      <c r="O213" s="221">
        <v>66</v>
      </c>
      <c r="P213" s="221">
        <v>12</v>
      </c>
      <c r="Q213" s="221" t="s">
        <v>29</v>
      </c>
      <c r="R213" s="221">
        <v>171725</v>
      </c>
      <c r="S213" s="221">
        <v>22240</v>
      </c>
      <c r="T213" s="222">
        <v>9</v>
      </c>
    </row>
    <row r="214" spans="1:20" outlineLevel="4">
      <c r="A214" s="220">
        <v>46</v>
      </c>
      <c r="B214" s="221" t="s">
        <v>58</v>
      </c>
      <c r="C214" s="221" t="s">
        <v>5</v>
      </c>
      <c r="D214" s="221" t="s">
        <v>139</v>
      </c>
      <c r="E214" s="64">
        <v>20</v>
      </c>
      <c r="F214" s="65">
        <f t="shared" si="14"/>
        <v>4.296296296296296E-2</v>
      </c>
      <c r="G214" s="65">
        <f t="shared" si="15"/>
        <v>3.3009259259259259E-3</v>
      </c>
      <c r="H214" s="221">
        <f t="shared" si="16"/>
        <v>0</v>
      </c>
      <c r="I214" s="221">
        <f t="shared" si="17"/>
        <v>20</v>
      </c>
      <c r="J214" s="221">
        <f t="shared" si="18"/>
        <v>0</v>
      </c>
      <c r="K214" s="221">
        <f t="shared" si="19"/>
        <v>20</v>
      </c>
      <c r="L214" s="221">
        <f t="shared" si="20"/>
        <v>0</v>
      </c>
      <c r="M214" s="221">
        <v>3</v>
      </c>
      <c r="N214" s="221">
        <v>15</v>
      </c>
      <c r="O214" s="221">
        <v>138</v>
      </c>
      <c r="P214" s="221">
        <v>12</v>
      </c>
      <c r="Q214" s="221" t="s">
        <v>29</v>
      </c>
      <c r="R214" s="221">
        <v>74240</v>
      </c>
      <c r="S214" s="221">
        <v>5704</v>
      </c>
      <c r="T214" s="222">
        <v>9</v>
      </c>
    </row>
    <row r="215" spans="1:20" outlineLevel="4">
      <c r="A215" s="220">
        <v>46</v>
      </c>
      <c r="B215" s="221" t="s">
        <v>58</v>
      </c>
      <c r="C215" s="221" t="s">
        <v>5</v>
      </c>
      <c r="D215" s="221" t="s">
        <v>140</v>
      </c>
      <c r="E215" s="64">
        <v>3</v>
      </c>
      <c r="F215" s="65">
        <f t="shared" si="14"/>
        <v>1.0756172839506173E-2</v>
      </c>
      <c r="G215" s="65">
        <f t="shared" si="15"/>
        <v>6.4004629629629628E-3</v>
      </c>
      <c r="H215" s="221">
        <f t="shared" si="16"/>
        <v>0</v>
      </c>
      <c r="I215" s="221">
        <f t="shared" si="17"/>
        <v>3</v>
      </c>
      <c r="J215" s="221">
        <f t="shared" si="18"/>
        <v>0</v>
      </c>
      <c r="K215" s="221">
        <f t="shared" si="19"/>
        <v>3</v>
      </c>
      <c r="L215" s="221">
        <f t="shared" si="20"/>
        <v>0</v>
      </c>
      <c r="M215" s="221">
        <v>3</v>
      </c>
      <c r="N215" s="221">
        <v>15</v>
      </c>
      <c r="O215" s="221">
        <v>139</v>
      </c>
      <c r="P215" s="221">
        <v>12</v>
      </c>
      <c r="Q215" s="221" t="s">
        <v>29</v>
      </c>
      <c r="R215" s="221">
        <v>2788</v>
      </c>
      <c r="S215" s="221">
        <v>1659</v>
      </c>
      <c r="T215" s="222">
        <v>9</v>
      </c>
    </row>
    <row r="216" spans="1:20" outlineLevel="3">
      <c r="A216" s="220"/>
      <c r="B216" s="221"/>
      <c r="C216" s="208" t="s">
        <v>189</v>
      </c>
      <c r="D216" s="131"/>
      <c r="E216" s="132">
        <f>SUBTOTAL(9,E206:E215)</f>
        <v>1222</v>
      </c>
      <c r="F216" s="133"/>
      <c r="G216" s="133"/>
      <c r="H216" s="221">
        <f>SUBTOTAL(9,H206:H215)</f>
        <v>0</v>
      </c>
      <c r="I216" s="221">
        <f>SUBTOTAL(9,I206:I215)</f>
        <v>1222</v>
      </c>
      <c r="J216" s="221">
        <f>SUBTOTAL(9,J206:J215)</f>
        <v>0</v>
      </c>
      <c r="K216" s="221">
        <f>SUBTOTAL(9,K206:K215)</f>
        <v>1168</v>
      </c>
      <c r="L216" s="221">
        <f>SUBTOTAL(9,L206:L215)</f>
        <v>54</v>
      </c>
      <c r="M216" s="221"/>
      <c r="N216" s="221"/>
      <c r="O216" s="221"/>
      <c r="P216" s="221"/>
      <c r="Q216" s="221"/>
      <c r="R216" s="221">
        <f>SUBTOTAL(9,R206:R215)</f>
        <v>1278206</v>
      </c>
      <c r="S216" s="221">
        <f>SUBTOTAL(9,S206:S215)</f>
        <v>276431</v>
      </c>
      <c r="T216" s="222"/>
    </row>
    <row r="217" spans="1:20" ht="15.6" outlineLevel="2">
      <c r="A217" s="220"/>
      <c r="B217" s="111" t="s">
        <v>100</v>
      </c>
      <c r="C217" s="77"/>
      <c r="D217" s="77"/>
      <c r="E217" s="78">
        <f>SUBTOTAL(9,E195:E215)</f>
        <v>4722</v>
      </c>
      <c r="F217" s="79">
        <v>8.6300972986964094E-3</v>
      </c>
      <c r="G217" s="79">
        <v>2.9912412544904074E-3</v>
      </c>
      <c r="H217" s="221">
        <f>SUBTOTAL(9,H195:H215)</f>
        <v>3500</v>
      </c>
      <c r="I217" s="221">
        <f>SUBTOTAL(9,I195:I215)</f>
        <v>1222</v>
      </c>
      <c r="J217" s="221">
        <f>SUBTOTAL(9,J195:J215)</f>
        <v>0</v>
      </c>
      <c r="K217" s="221">
        <f>SUBTOTAL(9,K195:K215)</f>
        <v>2645</v>
      </c>
      <c r="L217" s="221">
        <f>SUBTOTAL(9,L195:L215)</f>
        <v>2077</v>
      </c>
      <c r="M217" s="221"/>
      <c r="N217" s="221"/>
      <c r="O217" s="221"/>
      <c r="P217" s="221"/>
      <c r="Q217" s="221"/>
      <c r="R217" s="221">
        <f>SUBTOTAL(9,R195:R215)</f>
        <v>3520914</v>
      </c>
      <c r="S217" s="221">
        <f>SUBTOTAL(9,S195:S215)</f>
        <v>1220369</v>
      </c>
      <c r="T217" s="222"/>
    </row>
    <row r="218" spans="1:20" outlineLevel="4">
      <c r="A218" s="220">
        <v>46</v>
      </c>
      <c r="B218" s="221" t="s">
        <v>63</v>
      </c>
      <c r="C218" s="221" t="s">
        <v>4</v>
      </c>
      <c r="D218" s="221" t="s">
        <v>16</v>
      </c>
      <c r="E218" s="64">
        <v>322</v>
      </c>
      <c r="F218" s="65">
        <f t="shared" si="14"/>
        <v>6.754981884057972E-3</v>
      </c>
      <c r="G218" s="65">
        <f t="shared" si="15"/>
        <v>3.7725011502185418E-3</v>
      </c>
      <c r="H218" s="221">
        <f t="shared" si="16"/>
        <v>322</v>
      </c>
      <c r="I218" s="221">
        <f t="shared" si="17"/>
        <v>0</v>
      </c>
      <c r="J218" s="221">
        <f t="shared" si="18"/>
        <v>0</v>
      </c>
      <c r="K218" s="221">
        <f t="shared" si="19"/>
        <v>0</v>
      </c>
      <c r="L218" s="221">
        <f t="shared" si="20"/>
        <v>322</v>
      </c>
      <c r="M218" s="221">
        <v>1</v>
      </c>
      <c r="N218" s="221">
        <v>19</v>
      </c>
      <c r="O218" s="221">
        <v>17</v>
      </c>
      <c r="P218" s="221">
        <v>3</v>
      </c>
      <c r="Q218" s="221" t="s">
        <v>17</v>
      </c>
      <c r="R218" s="221">
        <v>187929</v>
      </c>
      <c r="S218" s="221">
        <v>104954</v>
      </c>
      <c r="T218" s="222">
        <v>9</v>
      </c>
    </row>
    <row r="219" spans="1:20" outlineLevel="4">
      <c r="A219" s="220">
        <v>46</v>
      </c>
      <c r="B219" s="221" t="s">
        <v>63</v>
      </c>
      <c r="C219" s="221" t="s">
        <v>4</v>
      </c>
      <c r="D219" s="221" t="s">
        <v>19</v>
      </c>
      <c r="E219" s="64">
        <v>671</v>
      </c>
      <c r="F219" s="65">
        <f t="shared" si="14"/>
        <v>5.500738256885798E-3</v>
      </c>
      <c r="G219" s="65">
        <f t="shared" si="15"/>
        <v>3.7422552022961858E-3</v>
      </c>
      <c r="H219" s="221">
        <f t="shared" si="16"/>
        <v>671</v>
      </c>
      <c r="I219" s="221">
        <f t="shared" si="17"/>
        <v>0</v>
      </c>
      <c r="J219" s="221">
        <f t="shared" si="18"/>
        <v>0</v>
      </c>
      <c r="K219" s="221">
        <f t="shared" si="19"/>
        <v>0</v>
      </c>
      <c r="L219" s="221">
        <f t="shared" si="20"/>
        <v>671</v>
      </c>
      <c r="M219" s="221">
        <v>1</v>
      </c>
      <c r="N219" s="221">
        <v>19</v>
      </c>
      <c r="O219" s="221">
        <v>18</v>
      </c>
      <c r="P219" s="221">
        <v>3</v>
      </c>
      <c r="Q219" s="221" t="s">
        <v>17</v>
      </c>
      <c r="R219" s="221">
        <v>318902</v>
      </c>
      <c r="S219" s="221">
        <v>216955</v>
      </c>
      <c r="T219" s="222">
        <v>9</v>
      </c>
    </row>
    <row r="220" spans="1:20" outlineLevel="4">
      <c r="A220" s="220">
        <v>46</v>
      </c>
      <c r="B220" s="221" t="s">
        <v>63</v>
      </c>
      <c r="C220" s="221" t="s">
        <v>4</v>
      </c>
      <c r="D220" s="221" t="s">
        <v>20</v>
      </c>
      <c r="E220" s="64">
        <v>763</v>
      </c>
      <c r="F220" s="65">
        <f t="shared" si="14"/>
        <v>8.9803286248240372E-3</v>
      </c>
      <c r="G220" s="65">
        <f t="shared" si="15"/>
        <v>1.0029549536430271E-3</v>
      </c>
      <c r="H220" s="221">
        <f t="shared" si="16"/>
        <v>763</v>
      </c>
      <c r="I220" s="221">
        <f t="shared" si="17"/>
        <v>0</v>
      </c>
      <c r="J220" s="221">
        <f t="shared" si="18"/>
        <v>0</v>
      </c>
      <c r="K220" s="221">
        <f t="shared" si="19"/>
        <v>0</v>
      </c>
      <c r="L220" s="221">
        <f t="shared" si="20"/>
        <v>763</v>
      </c>
      <c r="M220" s="221">
        <v>1</v>
      </c>
      <c r="N220" s="221">
        <v>19</v>
      </c>
      <c r="O220" s="221">
        <v>19</v>
      </c>
      <c r="P220" s="221">
        <v>3</v>
      </c>
      <c r="Q220" s="221" t="s">
        <v>17</v>
      </c>
      <c r="R220" s="221">
        <v>592012</v>
      </c>
      <c r="S220" s="221">
        <v>66118</v>
      </c>
      <c r="T220" s="222">
        <v>9</v>
      </c>
    </row>
    <row r="221" spans="1:20" outlineLevel="4">
      <c r="A221" s="220">
        <v>46</v>
      </c>
      <c r="B221" s="221" t="s">
        <v>63</v>
      </c>
      <c r="C221" s="221" t="s">
        <v>4</v>
      </c>
      <c r="D221" s="221" t="s">
        <v>21</v>
      </c>
      <c r="E221" s="64">
        <v>212</v>
      </c>
      <c r="F221" s="65">
        <f t="shared" si="14"/>
        <v>5.0259870719776382E-3</v>
      </c>
      <c r="G221" s="65">
        <f t="shared" si="15"/>
        <v>3.9010089098532497E-3</v>
      </c>
      <c r="H221" s="221">
        <f t="shared" si="16"/>
        <v>212</v>
      </c>
      <c r="I221" s="221">
        <f t="shared" si="17"/>
        <v>0</v>
      </c>
      <c r="J221" s="221">
        <f t="shared" si="18"/>
        <v>0</v>
      </c>
      <c r="K221" s="221">
        <f t="shared" si="19"/>
        <v>0</v>
      </c>
      <c r="L221" s="221">
        <f t="shared" si="20"/>
        <v>212</v>
      </c>
      <c r="M221" s="221">
        <v>1</v>
      </c>
      <c r="N221" s="221">
        <v>19</v>
      </c>
      <c r="O221" s="221">
        <v>20</v>
      </c>
      <c r="P221" s="221">
        <v>3</v>
      </c>
      <c r="Q221" s="221" t="s">
        <v>17</v>
      </c>
      <c r="R221" s="221">
        <v>92060</v>
      </c>
      <c r="S221" s="221">
        <v>71454</v>
      </c>
      <c r="T221" s="222">
        <v>9</v>
      </c>
    </row>
    <row r="222" spans="1:20" outlineLevel="4">
      <c r="A222" s="220">
        <v>46</v>
      </c>
      <c r="B222" s="221" t="s">
        <v>63</v>
      </c>
      <c r="C222" s="221" t="s">
        <v>4</v>
      </c>
      <c r="D222" s="221" t="s">
        <v>64</v>
      </c>
      <c r="E222" s="64">
        <v>96</v>
      </c>
      <c r="F222" s="65">
        <f t="shared" si="14"/>
        <v>8.6412519290123453E-3</v>
      </c>
      <c r="G222" s="65">
        <f t="shared" si="15"/>
        <v>7.1035879629629628E-4</v>
      </c>
      <c r="H222" s="221">
        <f t="shared" si="16"/>
        <v>96</v>
      </c>
      <c r="I222" s="221">
        <f t="shared" si="17"/>
        <v>0</v>
      </c>
      <c r="J222" s="221">
        <f t="shared" si="18"/>
        <v>0</v>
      </c>
      <c r="K222" s="221">
        <f t="shared" si="19"/>
        <v>0</v>
      </c>
      <c r="L222" s="221">
        <f t="shared" si="20"/>
        <v>96</v>
      </c>
      <c r="M222" s="221">
        <v>1</v>
      </c>
      <c r="N222" s="221">
        <v>19</v>
      </c>
      <c r="O222" s="221">
        <v>91</v>
      </c>
      <c r="P222" s="221">
        <v>3</v>
      </c>
      <c r="Q222" s="221" t="s">
        <v>17</v>
      </c>
      <c r="R222" s="221">
        <v>71674</v>
      </c>
      <c r="S222" s="221">
        <v>5892</v>
      </c>
      <c r="T222" s="222">
        <v>9</v>
      </c>
    </row>
    <row r="223" spans="1:20" outlineLevel="4">
      <c r="A223" s="220">
        <v>46</v>
      </c>
      <c r="B223" s="221" t="s">
        <v>63</v>
      </c>
      <c r="C223" s="221" t="s">
        <v>4</v>
      </c>
      <c r="D223" s="221" t="s">
        <v>169</v>
      </c>
      <c r="E223" s="64">
        <v>6</v>
      </c>
      <c r="F223" s="65">
        <f t="shared" si="14"/>
        <v>1.6878858024691357E-2</v>
      </c>
      <c r="G223" s="65">
        <f t="shared" si="15"/>
        <v>3.2214506172839505E-4</v>
      </c>
      <c r="H223" s="221">
        <f t="shared" si="16"/>
        <v>6</v>
      </c>
      <c r="I223" s="221">
        <f t="shared" si="17"/>
        <v>0</v>
      </c>
      <c r="J223" s="221">
        <f t="shared" si="18"/>
        <v>0</v>
      </c>
      <c r="K223" s="221">
        <f t="shared" si="19"/>
        <v>6</v>
      </c>
      <c r="L223" s="221">
        <f t="shared" si="20"/>
        <v>0</v>
      </c>
      <c r="M223" s="221">
        <v>3</v>
      </c>
      <c r="N223" s="221">
        <v>19</v>
      </c>
      <c r="O223" s="221">
        <v>94</v>
      </c>
      <c r="P223" s="221">
        <v>3</v>
      </c>
      <c r="Q223" s="221" t="s">
        <v>17</v>
      </c>
      <c r="R223" s="221">
        <v>8750</v>
      </c>
      <c r="S223" s="221">
        <v>167</v>
      </c>
      <c r="T223" s="222">
        <v>9</v>
      </c>
    </row>
    <row r="224" spans="1:20" outlineLevel="4">
      <c r="A224" s="220">
        <v>46</v>
      </c>
      <c r="B224" s="221" t="s">
        <v>63</v>
      </c>
      <c r="C224" s="221" t="s">
        <v>4</v>
      </c>
      <c r="D224" s="221" t="s">
        <v>109</v>
      </c>
      <c r="E224" s="64">
        <v>586</v>
      </c>
      <c r="F224" s="65">
        <f t="shared" si="14"/>
        <v>5.9867194412842875E-3</v>
      </c>
      <c r="G224" s="65">
        <f t="shared" si="15"/>
        <v>9.061156933383895E-4</v>
      </c>
      <c r="H224" s="221">
        <f t="shared" si="16"/>
        <v>586</v>
      </c>
      <c r="I224" s="221">
        <f t="shared" si="17"/>
        <v>0</v>
      </c>
      <c r="J224" s="221">
        <f t="shared" si="18"/>
        <v>0</v>
      </c>
      <c r="K224" s="221">
        <f t="shared" si="19"/>
        <v>586</v>
      </c>
      <c r="L224" s="221">
        <f t="shared" si="20"/>
        <v>0</v>
      </c>
      <c r="M224" s="221">
        <v>3</v>
      </c>
      <c r="N224" s="221">
        <v>19</v>
      </c>
      <c r="O224" s="221">
        <v>162</v>
      </c>
      <c r="P224" s="221">
        <v>3</v>
      </c>
      <c r="Q224" s="221" t="s">
        <v>17</v>
      </c>
      <c r="R224" s="221">
        <v>303110</v>
      </c>
      <c r="S224" s="221">
        <v>45877</v>
      </c>
      <c r="T224" s="222">
        <v>9</v>
      </c>
    </row>
    <row r="225" spans="1:20" outlineLevel="4">
      <c r="A225" s="220">
        <v>46</v>
      </c>
      <c r="B225" s="221" t="s">
        <v>63</v>
      </c>
      <c r="C225" s="221" t="s">
        <v>4</v>
      </c>
      <c r="D225" s="221" t="s">
        <v>141</v>
      </c>
      <c r="E225" s="64">
        <v>16</v>
      </c>
      <c r="F225" s="65">
        <f t="shared" si="14"/>
        <v>9.4683159722222226E-3</v>
      </c>
      <c r="G225" s="65">
        <f t="shared" si="15"/>
        <v>7.1325231481481478E-4</v>
      </c>
      <c r="H225" s="221">
        <f t="shared" si="16"/>
        <v>16</v>
      </c>
      <c r="I225" s="221">
        <f t="shared" si="17"/>
        <v>0</v>
      </c>
      <c r="J225" s="221">
        <f t="shared" si="18"/>
        <v>0</v>
      </c>
      <c r="K225" s="221">
        <f t="shared" si="19"/>
        <v>16</v>
      </c>
      <c r="L225" s="221">
        <f t="shared" si="20"/>
        <v>0</v>
      </c>
      <c r="M225" s="221">
        <v>3</v>
      </c>
      <c r="N225" s="221">
        <v>19</v>
      </c>
      <c r="O225" s="221">
        <v>164</v>
      </c>
      <c r="P225" s="221">
        <v>3</v>
      </c>
      <c r="Q225" s="221" t="s">
        <v>17</v>
      </c>
      <c r="R225" s="221">
        <v>13089</v>
      </c>
      <c r="S225" s="221">
        <v>986</v>
      </c>
      <c r="T225" s="222">
        <v>9</v>
      </c>
    </row>
    <row r="226" spans="1:20" outlineLevel="4">
      <c r="A226" s="220">
        <v>46</v>
      </c>
      <c r="B226" s="221" t="s">
        <v>63</v>
      </c>
      <c r="C226" s="221" t="s">
        <v>4</v>
      </c>
      <c r="D226" s="221" t="s">
        <v>142</v>
      </c>
      <c r="E226" s="64">
        <v>244</v>
      </c>
      <c r="F226" s="65">
        <f t="shared" si="14"/>
        <v>9.4977136460230732E-3</v>
      </c>
      <c r="G226" s="65">
        <f t="shared" si="15"/>
        <v>2.599423193685489E-4</v>
      </c>
      <c r="H226" s="221">
        <f t="shared" si="16"/>
        <v>244</v>
      </c>
      <c r="I226" s="221">
        <f t="shared" si="17"/>
        <v>0</v>
      </c>
      <c r="J226" s="221">
        <f t="shared" si="18"/>
        <v>0</v>
      </c>
      <c r="K226" s="221">
        <f t="shared" si="19"/>
        <v>244</v>
      </c>
      <c r="L226" s="221">
        <f t="shared" si="20"/>
        <v>0</v>
      </c>
      <c r="M226" s="221">
        <v>3</v>
      </c>
      <c r="N226" s="221">
        <v>19</v>
      </c>
      <c r="O226" s="221">
        <v>165</v>
      </c>
      <c r="P226" s="221">
        <v>3</v>
      </c>
      <c r="Q226" s="221" t="s">
        <v>17</v>
      </c>
      <c r="R226" s="221">
        <v>200227</v>
      </c>
      <c r="S226" s="221">
        <v>5480</v>
      </c>
      <c r="T226" s="222">
        <v>9</v>
      </c>
    </row>
    <row r="227" spans="1:20" outlineLevel="4">
      <c r="A227" s="220">
        <v>46</v>
      </c>
      <c r="B227" s="221" t="s">
        <v>63</v>
      </c>
      <c r="C227" s="221" t="s">
        <v>4</v>
      </c>
      <c r="D227" s="221" t="s">
        <v>107</v>
      </c>
      <c r="E227" s="64">
        <v>53</v>
      </c>
      <c r="F227" s="65">
        <f t="shared" si="14"/>
        <v>8.1263102725366888E-3</v>
      </c>
      <c r="G227" s="65">
        <f t="shared" si="15"/>
        <v>0</v>
      </c>
      <c r="H227" s="221">
        <f t="shared" si="16"/>
        <v>53</v>
      </c>
      <c r="I227" s="221">
        <f t="shared" si="17"/>
        <v>0</v>
      </c>
      <c r="J227" s="221">
        <f t="shared" si="18"/>
        <v>0</v>
      </c>
      <c r="K227" s="221">
        <f t="shared" si="19"/>
        <v>0</v>
      </c>
      <c r="L227" s="221">
        <f t="shared" si="20"/>
        <v>53</v>
      </c>
      <c r="M227" s="221">
        <v>8</v>
      </c>
      <c r="N227" s="221">
        <v>19</v>
      </c>
      <c r="O227" s="221">
        <v>217</v>
      </c>
      <c r="P227" s="221">
        <v>3</v>
      </c>
      <c r="Q227" s="221" t="s">
        <v>17</v>
      </c>
      <c r="R227" s="221">
        <v>37212</v>
      </c>
      <c r="S227" s="221">
        <v>0</v>
      </c>
      <c r="T227" s="222">
        <v>9</v>
      </c>
    </row>
    <row r="228" spans="1:20" outlineLevel="3">
      <c r="A228" s="220"/>
      <c r="B228" s="221"/>
      <c r="C228" s="207" t="s">
        <v>188</v>
      </c>
      <c r="D228" s="127"/>
      <c r="E228" s="128">
        <f>SUBTOTAL(9,E218:E227)</f>
        <v>2969</v>
      </c>
      <c r="F228" s="129"/>
      <c r="G228" s="129"/>
      <c r="H228" s="221">
        <f>SUBTOTAL(9,H218:H227)</f>
        <v>2969</v>
      </c>
      <c r="I228" s="221">
        <f>SUBTOTAL(9,I218:I227)</f>
        <v>0</v>
      </c>
      <c r="J228" s="221">
        <f>SUBTOTAL(9,J218:J227)</f>
        <v>0</v>
      </c>
      <c r="K228" s="221">
        <f>SUBTOTAL(9,K218:K227)</f>
        <v>852</v>
      </c>
      <c r="L228" s="221">
        <f>SUBTOTAL(9,L218:L227)</f>
        <v>2117</v>
      </c>
      <c r="M228" s="221"/>
      <c r="N228" s="221"/>
      <c r="O228" s="221"/>
      <c r="P228" s="221"/>
      <c r="Q228" s="221"/>
      <c r="R228" s="221">
        <f>SUBTOTAL(9,R218:R227)</f>
        <v>1824965</v>
      </c>
      <c r="S228" s="221">
        <f>SUBTOTAL(9,S218:S227)</f>
        <v>517883</v>
      </c>
      <c r="T228" s="222"/>
    </row>
    <row r="229" spans="1:20" outlineLevel="4">
      <c r="A229" s="220">
        <v>46</v>
      </c>
      <c r="B229" s="221" t="s">
        <v>63</v>
      </c>
      <c r="C229" s="221" t="s">
        <v>5</v>
      </c>
      <c r="D229" s="221" t="s">
        <v>143</v>
      </c>
      <c r="E229" s="64">
        <v>73</v>
      </c>
      <c r="F229" s="65">
        <f t="shared" si="14"/>
        <v>1.4101027397260274E-2</v>
      </c>
      <c r="G229" s="65">
        <f t="shared" si="15"/>
        <v>1.3750951293759514E-3</v>
      </c>
      <c r="H229" s="221">
        <f t="shared" si="16"/>
        <v>0</v>
      </c>
      <c r="I229" s="221">
        <f t="shared" si="17"/>
        <v>73</v>
      </c>
      <c r="J229" s="221">
        <f t="shared" si="18"/>
        <v>0</v>
      </c>
      <c r="K229" s="221">
        <f t="shared" si="19"/>
        <v>73</v>
      </c>
      <c r="L229" s="221">
        <f t="shared" si="20"/>
        <v>0</v>
      </c>
      <c r="M229" s="221">
        <v>3</v>
      </c>
      <c r="N229" s="221">
        <v>19</v>
      </c>
      <c r="O229" s="221">
        <v>166</v>
      </c>
      <c r="P229" s="221">
        <v>7</v>
      </c>
      <c r="Q229" s="221" t="s">
        <v>65</v>
      </c>
      <c r="R229" s="221">
        <v>88938</v>
      </c>
      <c r="S229" s="221">
        <v>8673</v>
      </c>
      <c r="T229" s="222">
        <v>9</v>
      </c>
    </row>
    <row r="230" spans="1:20" outlineLevel="3">
      <c r="A230" s="220"/>
      <c r="B230" s="221"/>
      <c r="C230" s="208" t="s">
        <v>189</v>
      </c>
      <c r="D230" s="131"/>
      <c r="E230" s="132">
        <f>SUBTOTAL(9,E229:E229)</f>
        <v>73</v>
      </c>
      <c r="F230" s="133"/>
      <c r="G230" s="133"/>
      <c r="H230" s="221">
        <f>SUBTOTAL(9,H229:H229)</f>
        <v>0</v>
      </c>
      <c r="I230" s="221">
        <f>SUBTOTAL(9,I229:I229)</f>
        <v>73</v>
      </c>
      <c r="J230" s="221">
        <f>SUBTOTAL(9,J229:J229)</f>
        <v>0</v>
      </c>
      <c r="K230" s="221">
        <f>SUBTOTAL(9,K229:K229)</f>
        <v>73</v>
      </c>
      <c r="L230" s="221">
        <f>SUBTOTAL(9,L229:L229)</f>
        <v>0</v>
      </c>
      <c r="M230" s="221"/>
      <c r="N230" s="221"/>
      <c r="O230" s="221"/>
      <c r="P230" s="221"/>
      <c r="Q230" s="221"/>
      <c r="R230" s="221">
        <f>SUBTOTAL(9,R229:R229)</f>
        <v>88938</v>
      </c>
      <c r="S230" s="221">
        <f>SUBTOTAL(9,S229:S229)</f>
        <v>8673</v>
      </c>
      <c r="T230" s="222"/>
    </row>
    <row r="231" spans="1:20" ht="15.6" outlineLevel="2">
      <c r="A231" s="220"/>
      <c r="B231" s="111" t="s">
        <v>101</v>
      </c>
      <c r="C231" s="77"/>
      <c r="D231" s="77"/>
      <c r="E231" s="78">
        <f>SUBTOTAL(9,E218:E229)</f>
        <v>3042</v>
      </c>
      <c r="F231" s="79">
        <v>7.2819379002605497E-3</v>
      </c>
      <c r="G231" s="79">
        <v>2.0034181946575109E-3</v>
      </c>
      <c r="H231" s="221">
        <f>SUBTOTAL(9,H218:H229)</f>
        <v>2969</v>
      </c>
      <c r="I231" s="221">
        <f>SUBTOTAL(9,I218:I229)</f>
        <v>73</v>
      </c>
      <c r="J231" s="221">
        <f>SUBTOTAL(9,J218:J229)</f>
        <v>0</v>
      </c>
      <c r="K231" s="221">
        <f>SUBTOTAL(9,K218:K229)</f>
        <v>925</v>
      </c>
      <c r="L231" s="221">
        <f>SUBTOTAL(9,L218:L229)</f>
        <v>2117</v>
      </c>
      <c r="M231" s="221"/>
      <c r="N231" s="221"/>
      <c r="O231" s="221"/>
      <c r="P231" s="221"/>
      <c r="Q231" s="221"/>
      <c r="R231" s="221">
        <f>SUBTOTAL(9,R218:R229)</f>
        <v>1913903</v>
      </c>
      <c r="S231" s="221">
        <f>SUBTOTAL(9,S218:S229)</f>
        <v>526556</v>
      </c>
      <c r="T231" s="222"/>
    </row>
    <row r="232" spans="1:20" outlineLevel="4">
      <c r="A232" s="220">
        <v>46</v>
      </c>
      <c r="B232" s="221" t="s">
        <v>66</v>
      </c>
      <c r="C232" s="221" t="s">
        <v>4</v>
      </c>
      <c r="D232" s="221" t="s">
        <v>16</v>
      </c>
      <c r="E232" s="64">
        <v>356</v>
      </c>
      <c r="F232" s="65">
        <f t="shared" si="14"/>
        <v>6.0468359862671656E-3</v>
      </c>
      <c r="G232" s="65">
        <f t="shared" si="15"/>
        <v>1.6808058936745734E-2</v>
      </c>
      <c r="H232" s="221">
        <f t="shared" si="16"/>
        <v>356</v>
      </c>
      <c r="I232" s="221">
        <f t="shared" si="17"/>
        <v>0</v>
      </c>
      <c r="J232" s="221">
        <f t="shared" si="18"/>
        <v>0</v>
      </c>
      <c r="K232" s="221">
        <f t="shared" si="19"/>
        <v>0</v>
      </c>
      <c r="L232" s="221">
        <f t="shared" si="20"/>
        <v>356</v>
      </c>
      <c r="M232" s="221">
        <v>1</v>
      </c>
      <c r="N232" s="221">
        <v>32</v>
      </c>
      <c r="O232" s="221">
        <v>17</v>
      </c>
      <c r="P232" s="221">
        <v>3</v>
      </c>
      <c r="Q232" s="221" t="s">
        <v>17</v>
      </c>
      <c r="R232" s="221">
        <v>185991</v>
      </c>
      <c r="S232" s="221">
        <v>516989</v>
      </c>
      <c r="T232" s="222">
        <v>9</v>
      </c>
    </row>
    <row r="233" spans="1:20" outlineLevel="4">
      <c r="A233" s="220">
        <v>46</v>
      </c>
      <c r="B233" s="221" t="s">
        <v>66</v>
      </c>
      <c r="C233" s="221" t="s">
        <v>4</v>
      </c>
      <c r="D233" s="221" t="s">
        <v>19</v>
      </c>
      <c r="E233" s="64">
        <v>176</v>
      </c>
      <c r="F233" s="65">
        <f t="shared" si="14"/>
        <v>5.769873211279461E-3</v>
      </c>
      <c r="G233" s="65">
        <f t="shared" si="15"/>
        <v>1.5202940867003368E-2</v>
      </c>
      <c r="H233" s="221">
        <f t="shared" si="16"/>
        <v>176</v>
      </c>
      <c r="I233" s="221">
        <f t="shared" si="17"/>
        <v>0</v>
      </c>
      <c r="J233" s="221">
        <f t="shared" si="18"/>
        <v>0</v>
      </c>
      <c r="K233" s="221">
        <f t="shared" si="19"/>
        <v>0</v>
      </c>
      <c r="L233" s="221">
        <f t="shared" si="20"/>
        <v>176</v>
      </c>
      <c r="M233" s="221">
        <v>1</v>
      </c>
      <c r="N233" s="221">
        <v>32</v>
      </c>
      <c r="O233" s="221">
        <v>18</v>
      </c>
      <c r="P233" s="221">
        <v>3</v>
      </c>
      <c r="Q233" s="221" t="s">
        <v>17</v>
      </c>
      <c r="R233" s="221">
        <v>87739</v>
      </c>
      <c r="S233" s="221">
        <v>231182</v>
      </c>
      <c r="T233" s="222">
        <v>9</v>
      </c>
    </row>
    <row r="234" spans="1:20" outlineLevel="4">
      <c r="A234" s="220">
        <v>46</v>
      </c>
      <c r="B234" s="221" t="s">
        <v>66</v>
      </c>
      <c r="C234" s="221" t="s">
        <v>4</v>
      </c>
      <c r="D234" s="221" t="s">
        <v>21</v>
      </c>
      <c r="E234" s="64">
        <v>82</v>
      </c>
      <c r="F234" s="65">
        <f t="shared" si="14"/>
        <v>5.499661246612466E-3</v>
      </c>
      <c r="G234" s="65">
        <f t="shared" si="15"/>
        <v>1.7232949412827464E-2</v>
      </c>
      <c r="H234" s="221">
        <f t="shared" si="16"/>
        <v>82</v>
      </c>
      <c r="I234" s="221">
        <f t="shared" si="17"/>
        <v>0</v>
      </c>
      <c r="J234" s="221">
        <f t="shared" si="18"/>
        <v>0</v>
      </c>
      <c r="K234" s="221">
        <f t="shared" si="19"/>
        <v>0</v>
      </c>
      <c r="L234" s="221">
        <f t="shared" si="20"/>
        <v>82</v>
      </c>
      <c r="M234" s="221">
        <v>1</v>
      </c>
      <c r="N234" s="221">
        <v>32</v>
      </c>
      <c r="O234" s="221">
        <v>20</v>
      </c>
      <c r="P234" s="221">
        <v>3</v>
      </c>
      <c r="Q234" s="221" t="s">
        <v>17</v>
      </c>
      <c r="R234" s="221">
        <v>38964</v>
      </c>
      <c r="S234" s="221">
        <v>122092</v>
      </c>
      <c r="T234" s="222">
        <v>9</v>
      </c>
    </row>
    <row r="235" spans="1:20" outlineLevel="4">
      <c r="A235" s="220">
        <v>46</v>
      </c>
      <c r="B235" s="221" t="s">
        <v>66</v>
      </c>
      <c r="C235" s="221" t="s">
        <v>4</v>
      </c>
      <c r="D235" s="221" t="s">
        <v>109</v>
      </c>
      <c r="E235" s="64">
        <v>451</v>
      </c>
      <c r="F235" s="65">
        <f t="shared" si="14"/>
        <v>6.6743399441570169E-3</v>
      </c>
      <c r="G235" s="65">
        <f t="shared" si="15"/>
        <v>4.6050700090334235E-3</v>
      </c>
      <c r="H235" s="221">
        <f t="shared" si="16"/>
        <v>451</v>
      </c>
      <c r="I235" s="221">
        <f t="shared" si="17"/>
        <v>0</v>
      </c>
      <c r="J235" s="221">
        <f t="shared" si="18"/>
        <v>0</v>
      </c>
      <c r="K235" s="221">
        <f t="shared" si="19"/>
        <v>451</v>
      </c>
      <c r="L235" s="221">
        <f t="shared" si="20"/>
        <v>0</v>
      </c>
      <c r="M235" s="221">
        <v>3</v>
      </c>
      <c r="N235" s="221">
        <v>32</v>
      </c>
      <c r="O235" s="221">
        <v>162</v>
      </c>
      <c r="P235" s="221">
        <v>3</v>
      </c>
      <c r="Q235" s="221" t="s">
        <v>17</v>
      </c>
      <c r="R235" s="221">
        <v>260075</v>
      </c>
      <c r="S235" s="221">
        <v>179443</v>
      </c>
      <c r="T235" s="222">
        <v>9</v>
      </c>
    </row>
    <row r="236" spans="1:20" outlineLevel="4">
      <c r="A236" s="220">
        <v>46</v>
      </c>
      <c r="B236" s="221" t="s">
        <v>66</v>
      </c>
      <c r="C236" s="221" t="s">
        <v>4</v>
      </c>
      <c r="D236" s="221" t="s">
        <v>107</v>
      </c>
      <c r="E236" s="64">
        <v>20</v>
      </c>
      <c r="F236" s="65">
        <f t="shared" si="14"/>
        <v>2.7424768518518518E-3</v>
      </c>
      <c r="G236" s="65">
        <f t="shared" si="15"/>
        <v>0</v>
      </c>
      <c r="H236" s="221">
        <f t="shared" si="16"/>
        <v>20</v>
      </c>
      <c r="I236" s="221">
        <f t="shared" si="17"/>
        <v>0</v>
      </c>
      <c r="J236" s="221">
        <f t="shared" si="18"/>
        <v>0</v>
      </c>
      <c r="K236" s="221">
        <f t="shared" si="19"/>
        <v>0</v>
      </c>
      <c r="L236" s="221">
        <f t="shared" si="20"/>
        <v>20</v>
      </c>
      <c r="M236" s="221">
        <v>8</v>
      </c>
      <c r="N236" s="221">
        <v>32</v>
      </c>
      <c r="O236" s="221">
        <v>217</v>
      </c>
      <c r="P236" s="221">
        <v>3</v>
      </c>
      <c r="Q236" s="221" t="s">
        <v>17</v>
      </c>
      <c r="R236" s="221">
        <v>4739</v>
      </c>
      <c r="S236" s="221">
        <v>0</v>
      </c>
      <c r="T236" s="222">
        <v>9</v>
      </c>
    </row>
    <row r="237" spans="1:20" outlineLevel="4">
      <c r="A237" s="225">
        <v>46</v>
      </c>
      <c r="B237" s="226" t="s">
        <v>66</v>
      </c>
      <c r="C237" s="226" t="s">
        <v>4</v>
      </c>
      <c r="D237" s="226" t="s">
        <v>111</v>
      </c>
      <c r="E237" s="94">
        <v>2</v>
      </c>
      <c r="F237" s="65">
        <f t="shared" si="14"/>
        <v>5.3935185185185188E-3</v>
      </c>
      <c r="G237" s="65">
        <f t="shared" si="15"/>
        <v>3.3391203703703703E-3</v>
      </c>
      <c r="H237" s="221">
        <f t="shared" si="16"/>
        <v>2</v>
      </c>
      <c r="I237" s="221">
        <f t="shared" si="17"/>
        <v>0</v>
      </c>
      <c r="J237" s="221">
        <f t="shared" si="18"/>
        <v>0</v>
      </c>
      <c r="K237" s="221">
        <f t="shared" si="19"/>
        <v>2</v>
      </c>
      <c r="L237" s="221">
        <f t="shared" si="20"/>
        <v>0</v>
      </c>
      <c r="M237" s="226">
        <v>3</v>
      </c>
      <c r="N237" s="226">
        <v>32</v>
      </c>
      <c r="O237" s="226">
        <v>224</v>
      </c>
      <c r="P237" s="226">
        <v>3</v>
      </c>
      <c r="Q237" s="226" t="s">
        <v>17</v>
      </c>
      <c r="R237" s="226">
        <v>932</v>
      </c>
      <c r="S237" s="226">
        <v>577</v>
      </c>
      <c r="T237" s="227">
        <v>9</v>
      </c>
    </row>
    <row r="238" spans="1:20" outlineLevel="3">
      <c r="A238" s="223"/>
      <c r="B238" s="223"/>
      <c r="C238" s="207" t="s">
        <v>188</v>
      </c>
      <c r="D238" s="127"/>
      <c r="E238" s="128">
        <f>SUBTOTAL(9,E232:E237)</f>
        <v>1087</v>
      </c>
      <c r="F238" s="129"/>
      <c r="G238" s="129"/>
      <c r="H238" s="223">
        <f>SUBTOTAL(9,H232:H237)</f>
        <v>1087</v>
      </c>
      <c r="I238" s="223">
        <f>SUBTOTAL(9,I232:I237)</f>
        <v>0</v>
      </c>
      <c r="J238" s="223">
        <f>SUBTOTAL(9,J232:J237)</f>
        <v>0</v>
      </c>
      <c r="K238" s="223">
        <f>SUBTOTAL(9,K232:K237)</f>
        <v>453</v>
      </c>
      <c r="L238" s="223">
        <f>SUBTOTAL(9,L232:L237)</f>
        <v>634</v>
      </c>
      <c r="M238" s="223"/>
      <c r="N238" s="223"/>
      <c r="O238" s="223"/>
      <c r="P238" s="223"/>
      <c r="Q238" s="223"/>
      <c r="R238" s="223">
        <f>SUBTOTAL(9,R232:R237)</f>
        <v>578440</v>
      </c>
      <c r="S238" s="223">
        <f>SUBTOTAL(9,S232:S237)</f>
        <v>1050283</v>
      </c>
      <c r="T238" s="223"/>
    </row>
    <row r="239" spans="1:20" ht="15.6" outlineLevel="2">
      <c r="A239" s="223"/>
      <c r="B239" s="111" t="s">
        <v>102</v>
      </c>
      <c r="C239" s="77"/>
      <c r="D239" s="77"/>
      <c r="E239" s="78">
        <f>SUBTOTAL(9,E232:E237)</f>
        <v>1087</v>
      </c>
      <c r="F239" s="79">
        <v>6.1590684520767313E-3</v>
      </c>
      <c r="G239" s="79">
        <v>1.1183121656615216E-2</v>
      </c>
      <c r="H239" s="223">
        <f>SUBTOTAL(9,H232:H237)</f>
        <v>1087</v>
      </c>
      <c r="I239" s="223">
        <f>SUBTOTAL(9,I232:I237)</f>
        <v>0</v>
      </c>
      <c r="J239" s="223">
        <f>SUBTOTAL(9,J232:J237)</f>
        <v>0</v>
      </c>
      <c r="K239" s="223">
        <f>SUBTOTAL(9,K232:K237)</f>
        <v>453</v>
      </c>
      <c r="L239" s="223">
        <f>SUBTOTAL(9,L232:L237)</f>
        <v>634</v>
      </c>
      <c r="M239" s="223"/>
      <c r="N239" s="223"/>
      <c r="O239" s="223"/>
      <c r="P239" s="223"/>
      <c r="Q239" s="223"/>
      <c r="R239" s="223">
        <f>SUBTOTAL(9,R232:R237)</f>
        <v>578440</v>
      </c>
      <c r="S239" s="223">
        <f>SUBTOTAL(9,S232:S237)</f>
        <v>1050283</v>
      </c>
      <c r="T239" s="223"/>
    </row>
    <row r="240" spans="1:20" ht="18" outlineLevel="1" thickBot="1">
      <c r="A240" s="26" t="s">
        <v>106</v>
      </c>
      <c r="B240" s="116"/>
      <c r="C240" s="116"/>
      <c r="D240" s="116"/>
      <c r="E240" s="117">
        <f>SUBTOTAL(9,E127:E237)</f>
        <v>16831</v>
      </c>
      <c r="F240" s="118"/>
      <c r="G240" s="118"/>
      <c r="H240" s="223">
        <f>SUBTOTAL(9,H127:H237)</f>
        <v>13987</v>
      </c>
      <c r="I240" s="223">
        <f>SUBTOTAL(9,I127:I237)</f>
        <v>1295</v>
      </c>
      <c r="J240" s="223">
        <f>SUBTOTAL(9,J127:J237)</f>
        <v>1549</v>
      </c>
      <c r="K240" s="223">
        <f>SUBTOTAL(9,K127:K237)</f>
        <v>6362</v>
      </c>
      <c r="L240" s="223">
        <f>SUBTOTAL(9,L127:L237)</f>
        <v>10469</v>
      </c>
      <c r="M240" s="223"/>
      <c r="N240" s="223"/>
      <c r="O240" s="223"/>
      <c r="P240" s="223"/>
      <c r="Q240" s="223"/>
      <c r="R240" s="223">
        <f>SUBTOTAL(9,R127:R237)</f>
        <v>10956239</v>
      </c>
      <c r="S240" s="223">
        <f>SUBTOTAL(9,S127:S237)</f>
        <v>7197995</v>
      </c>
      <c r="T240" s="223"/>
    </row>
    <row r="241" spans="1:20" ht="20.399999999999999" thickBot="1">
      <c r="A241" s="27" t="s">
        <v>180</v>
      </c>
      <c r="B241" s="228"/>
      <c r="C241" s="228"/>
      <c r="D241" s="228"/>
      <c r="E241" s="98">
        <f>SUBTOTAL(9,E5:E237)</f>
        <v>35639</v>
      </c>
      <c r="F241" s="99">
        <v>7.9526515505797327E-3</v>
      </c>
      <c r="G241" s="119">
        <v>5.7578668889574774E-3</v>
      </c>
      <c r="H241" s="223">
        <f>SUBTOTAL(9,H5:H237)</f>
        <v>26209</v>
      </c>
      <c r="I241" s="223">
        <f>SUBTOTAL(9,I5:I237)</f>
        <v>3419</v>
      </c>
      <c r="J241" s="223">
        <f>SUBTOTAL(9,J5:J237)</f>
        <v>6011</v>
      </c>
      <c r="K241" s="223">
        <f>SUBTOTAL(9,K5:K237)</f>
        <v>12536</v>
      </c>
      <c r="L241" s="223">
        <f>SUBTOTAL(9,L5:L237)</f>
        <v>23103</v>
      </c>
      <c r="M241" s="223"/>
      <c r="N241" s="223"/>
      <c r="O241" s="223"/>
      <c r="P241" s="223"/>
      <c r="Q241" s="223"/>
      <c r="R241" s="223">
        <f>SUBTOTAL(9,R5:R237)</f>
        <v>24487881</v>
      </c>
      <c r="S241" s="223">
        <f>SUBTOTAL(9,S5:S237)</f>
        <v>17729679</v>
      </c>
      <c r="T241" s="223"/>
    </row>
    <row r="243" spans="1:20" ht="15" thickBot="1"/>
    <row r="244" spans="1:20" ht="18" thickBot="1">
      <c r="D244" s="37" t="s">
        <v>147</v>
      </c>
      <c r="E244" s="38" t="s">
        <v>148</v>
      </c>
      <c r="F244" s="38" t="s">
        <v>149</v>
      </c>
    </row>
    <row r="245" spans="1:20" ht="16.2" thickBot="1">
      <c r="D245" s="39" t="s">
        <v>4</v>
      </c>
      <c r="E245" s="40">
        <f>H241</f>
        <v>26209</v>
      </c>
      <c r="F245" s="41">
        <f>E245/E248</f>
        <v>0.73540222789640564</v>
      </c>
    </row>
    <row r="246" spans="1:20" ht="16.2" thickBot="1">
      <c r="D246" s="39" t="s">
        <v>5</v>
      </c>
      <c r="E246" s="40">
        <f>I241</f>
        <v>3419</v>
      </c>
      <c r="F246" s="41">
        <f>E246/E248</f>
        <v>9.5934229355481349E-2</v>
      </c>
    </row>
    <row r="247" spans="1:20" ht="16.2" thickBot="1">
      <c r="D247" s="39" t="s">
        <v>6</v>
      </c>
      <c r="E247" s="40">
        <f>J241</f>
        <v>6011</v>
      </c>
      <c r="F247" s="41">
        <f>E247/E248</f>
        <v>0.16866354274811302</v>
      </c>
    </row>
    <row r="248" spans="1:20" ht="16.2" thickBot="1">
      <c r="D248" s="39" t="s">
        <v>150</v>
      </c>
      <c r="E248" s="40">
        <f>SUM(E245:E247)</f>
        <v>35639</v>
      </c>
      <c r="F248" s="41">
        <f>SUM(F245:F247)</f>
        <v>1</v>
      </c>
    </row>
    <row r="249" spans="1:20" ht="15" thickBot="1"/>
    <row r="250" spans="1:20" ht="18" thickBot="1">
      <c r="D250" s="37" t="s">
        <v>151</v>
      </c>
      <c r="E250" s="38" t="s">
        <v>148</v>
      </c>
      <c r="F250" s="38" t="s">
        <v>149</v>
      </c>
    </row>
    <row r="251" spans="1:20" ht="16.2" thickBot="1">
      <c r="D251" s="39" t="s">
        <v>152</v>
      </c>
      <c r="E251" s="40">
        <f>K241</f>
        <v>12536</v>
      </c>
      <c r="F251" s="41">
        <f>E251/E253</f>
        <v>0.35174948792053651</v>
      </c>
    </row>
    <row r="252" spans="1:20" ht="16.2" thickBot="1">
      <c r="D252" s="39" t="s">
        <v>153</v>
      </c>
      <c r="E252" s="40">
        <f>L241</f>
        <v>23103</v>
      </c>
      <c r="F252" s="41">
        <f>E252/E253</f>
        <v>0.64825051207946349</v>
      </c>
    </row>
    <row r="253" spans="1:20" ht="16.2" thickBot="1">
      <c r="D253" s="39" t="s">
        <v>150</v>
      </c>
      <c r="E253" s="40">
        <f>SUM(E251:E252)</f>
        <v>35639</v>
      </c>
      <c r="F253" s="41">
        <f>SUM(F251:F252)</f>
        <v>1</v>
      </c>
    </row>
  </sheetData>
  <pageMargins left="0.25" right="0.25" top="0.75" bottom="0.75" header="0.3" footer="0.3"/>
  <pageSetup paperSize="9" scale="76" fitToHeight="0" orientation="landscape" r:id="rId1"/>
  <headerFooter>
    <oddHeader>&amp;CPágina 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191F4-45A5-49DF-A078-4A2B63D68FBD}">
  <sheetPr>
    <pageSetUpPr fitToPage="1"/>
  </sheetPr>
  <dimension ref="A1:T259"/>
  <sheetViews>
    <sheetView topLeftCell="A55" zoomScaleNormal="100" workbookViewId="0">
      <selection activeCell="G2" sqref="G2"/>
    </sheetView>
  </sheetViews>
  <sheetFormatPr baseColWidth="10" defaultRowHeight="14.4" outlineLevelRow="4"/>
  <cols>
    <col min="1" max="1" width="7.33203125" bestFit="1" customWidth="1"/>
    <col min="2" max="2" width="54.6640625" bestFit="1" customWidth="1"/>
    <col min="3" max="3" width="26" bestFit="1" customWidth="1"/>
    <col min="4" max="4" width="52.33203125" bestFit="1" customWidth="1"/>
    <col min="5" max="5" width="20.88671875" style="57" bestFit="1" customWidth="1"/>
    <col min="6" max="6" width="25" style="58" bestFit="1" customWidth="1"/>
    <col min="7" max="7" width="22.6640625" style="58" bestFit="1" customWidth="1"/>
    <col min="8" max="8" width="24.88671875" style="13" hidden="1" customWidth="1"/>
    <col min="9" max="9" width="28.6640625" style="13" hidden="1" customWidth="1"/>
    <col min="10" max="10" width="22.33203125" style="13" hidden="1" customWidth="1"/>
    <col min="11" max="11" width="16.5546875" style="13" hidden="1" customWidth="1"/>
    <col min="12" max="12" width="15.88671875" style="13" hidden="1" customWidth="1"/>
    <col min="13" max="13" width="17.44140625" hidden="1" customWidth="1"/>
    <col min="14" max="14" width="12.33203125" hidden="1" customWidth="1"/>
    <col min="15" max="15" width="13.33203125" hidden="1" customWidth="1"/>
    <col min="16" max="16" width="8.6640625" hidden="1" customWidth="1"/>
    <col min="17" max="17" width="39.109375" hidden="1" customWidth="1"/>
    <col min="18" max="18" width="10.88671875" hidden="1" customWidth="1"/>
    <col min="19" max="19" width="10.5546875" hidden="1" customWidth="1"/>
    <col min="20" max="20" width="7.109375" hidden="1" customWidth="1"/>
  </cols>
  <sheetData>
    <row r="1" spans="1:20" ht="21">
      <c r="B1" s="8" t="s">
        <v>79</v>
      </c>
      <c r="G1" s="59" t="s">
        <v>186</v>
      </c>
    </row>
    <row r="2" spans="1:20" ht="21">
      <c r="B2" s="36" t="str">
        <f>IF(SUBTOTAL(103,A5:A247)=1,"1) DATOS GLOBALES",IF(SUBTOTAL(103,A5:A247)&lt;&gt;4,"NIVEL SERVICIO (CON SUBTOTALES POR ORGANISMO, OFICINA Y PROVINCIA)",IF(SUBTOTAL(103,B5:B247)=0,"2) POR PROVINCIA",IF(SUBTOTAL(103,C5:C247)=0,"3) POR OFICINA","4) POR ORGANISMO"))))</f>
        <v>3) POR OFICINA</v>
      </c>
    </row>
    <row r="4" spans="1:20">
      <c r="A4" s="18" t="s">
        <v>0</v>
      </c>
      <c r="B4" s="19" t="s">
        <v>1</v>
      </c>
      <c r="C4" s="19" t="s">
        <v>2</v>
      </c>
      <c r="D4" s="19" t="s">
        <v>3</v>
      </c>
      <c r="E4" s="20" t="s">
        <v>155</v>
      </c>
      <c r="F4" s="60" t="s">
        <v>156</v>
      </c>
      <c r="G4" s="60" t="s">
        <v>157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" t="s">
        <v>9</v>
      </c>
      <c r="N4" s="1" t="s">
        <v>10</v>
      </c>
      <c r="O4" s="1" t="s">
        <v>158</v>
      </c>
      <c r="P4" s="1" t="s">
        <v>12</v>
      </c>
      <c r="Q4" s="1" t="s">
        <v>13</v>
      </c>
      <c r="R4" s="1" t="s">
        <v>159</v>
      </c>
      <c r="S4" s="1" t="s">
        <v>160</v>
      </c>
      <c r="T4" s="61" t="s">
        <v>161</v>
      </c>
    </row>
    <row r="5" spans="1:20" hidden="1" outlineLevel="4">
      <c r="A5" s="217">
        <v>3</v>
      </c>
      <c r="B5" s="217" t="s">
        <v>15</v>
      </c>
      <c r="C5" s="217" t="s">
        <v>4</v>
      </c>
      <c r="D5" s="217" t="s">
        <v>16</v>
      </c>
      <c r="E5" s="81">
        <v>362</v>
      </c>
      <c r="F5" s="82">
        <f>R5/E5/86400</f>
        <v>8.606507059545734E-3</v>
      </c>
      <c r="G5" s="82">
        <f>S5/E5/86400</f>
        <v>2.6391126969510948E-3</v>
      </c>
      <c r="H5" s="218">
        <f>IF(C5="ATENCIÓN CIUDADANÍA",E5,0)</f>
        <v>362</v>
      </c>
      <c r="I5" s="218">
        <f>IF(C5="OTROS TEMAS GENERALITAT",E5,0)</f>
        <v>0</v>
      </c>
      <c r="J5" s="218">
        <f>IF(C5="TEMAS MUNICIPALES",E5,0)</f>
        <v>0</v>
      </c>
      <c r="K5" s="218">
        <f>IF(M5=3,E5,0)</f>
        <v>0</v>
      </c>
      <c r="L5" s="218">
        <f>IF(M5&lt;&gt;3,E5,0)</f>
        <v>362</v>
      </c>
      <c r="M5" s="217">
        <v>1</v>
      </c>
      <c r="N5" s="217">
        <v>13</v>
      </c>
      <c r="O5" s="217">
        <v>17</v>
      </c>
      <c r="P5" s="217">
        <v>3</v>
      </c>
      <c r="Q5" s="217" t="s">
        <v>17</v>
      </c>
      <c r="R5" s="217">
        <v>269184</v>
      </c>
      <c r="S5" s="217">
        <v>82543</v>
      </c>
      <c r="T5" s="217">
        <v>8</v>
      </c>
    </row>
    <row r="6" spans="1:20" hidden="1" outlineLevel="4">
      <c r="A6" s="217">
        <v>3</v>
      </c>
      <c r="B6" s="217" t="s">
        <v>15</v>
      </c>
      <c r="C6" s="217" t="s">
        <v>4</v>
      </c>
      <c r="D6" s="217" t="s">
        <v>19</v>
      </c>
      <c r="E6" s="81">
        <v>197</v>
      </c>
      <c r="F6" s="82">
        <f t="shared" ref="F6:F69" si="0">R6/E6/86400</f>
        <v>6.347880240646738E-3</v>
      </c>
      <c r="G6" s="82">
        <f t="shared" ref="G6:G93" si="1">S6/E6/86400</f>
        <v>6.2463573980071447E-3</v>
      </c>
      <c r="H6" s="218">
        <f t="shared" ref="H6:H93" si="2">IF(C6="ATENCIÓN CIUDADANÍA",E6,0)</f>
        <v>197</v>
      </c>
      <c r="I6" s="218">
        <f t="shared" ref="I6:I93" si="3">IF(C6="OTROS TEMAS GENERALITAT",E6,0)</f>
        <v>0</v>
      </c>
      <c r="J6" s="218">
        <f t="shared" ref="J6:J93" si="4">IF(C6="TEMAS MUNICIPALES",E6,0)</f>
        <v>0</v>
      </c>
      <c r="K6" s="218">
        <f t="shared" ref="K6:K93" si="5">IF(M6=3,E6,0)</f>
        <v>0</v>
      </c>
      <c r="L6" s="218">
        <f t="shared" ref="L6:L69" si="6">IF(M6&lt;&gt;3,E6,0)</f>
        <v>197</v>
      </c>
      <c r="M6" s="217">
        <v>1</v>
      </c>
      <c r="N6" s="217">
        <v>13</v>
      </c>
      <c r="O6" s="217">
        <v>18</v>
      </c>
      <c r="P6" s="217">
        <v>3</v>
      </c>
      <c r="Q6" s="217" t="s">
        <v>17</v>
      </c>
      <c r="R6" s="217">
        <v>108046</v>
      </c>
      <c r="S6" s="217">
        <v>106318</v>
      </c>
      <c r="T6" s="217">
        <v>8</v>
      </c>
    </row>
    <row r="7" spans="1:20" hidden="1" outlineLevel="4">
      <c r="A7" s="217">
        <v>3</v>
      </c>
      <c r="B7" s="217" t="s">
        <v>15</v>
      </c>
      <c r="C7" s="217" t="s">
        <v>4</v>
      </c>
      <c r="D7" s="217" t="s">
        <v>20</v>
      </c>
      <c r="E7" s="81">
        <v>271</v>
      </c>
      <c r="F7" s="82">
        <f t="shared" si="0"/>
        <v>9.8485547355473546E-3</v>
      </c>
      <c r="G7" s="82">
        <f t="shared" si="1"/>
        <v>1.2079404127374608E-2</v>
      </c>
      <c r="H7" s="218">
        <f t="shared" si="2"/>
        <v>271</v>
      </c>
      <c r="I7" s="218">
        <f t="shared" si="3"/>
        <v>0</v>
      </c>
      <c r="J7" s="218">
        <f t="shared" si="4"/>
        <v>0</v>
      </c>
      <c r="K7" s="218">
        <f t="shared" si="5"/>
        <v>0</v>
      </c>
      <c r="L7" s="218">
        <f t="shared" si="6"/>
        <v>271</v>
      </c>
      <c r="M7" s="217">
        <v>1</v>
      </c>
      <c r="N7" s="217">
        <v>13</v>
      </c>
      <c r="O7" s="217">
        <v>19</v>
      </c>
      <c r="P7" s="217">
        <v>3</v>
      </c>
      <c r="Q7" s="217" t="s">
        <v>17</v>
      </c>
      <c r="R7" s="217">
        <v>230598</v>
      </c>
      <c r="S7" s="217">
        <v>282832</v>
      </c>
      <c r="T7" s="217">
        <v>8</v>
      </c>
    </row>
    <row r="8" spans="1:20" hidden="1" outlineLevel="4">
      <c r="A8" s="217">
        <v>3</v>
      </c>
      <c r="B8" s="217" t="s">
        <v>15</v>
      </c>
      <c r="C8" s="217" t="s">
        <v>4</v>
      </c>
      <c r="D8" s="217" t="s">
        <v>108</v>
      </c>
      <c r="E8" s="81">
        <v>278</v>
      </c>
      <c r="F8" s="82">
        <f t="shared" si="0"/>
        <v>9.936925459632295E-3</v>
      </c>
      <c r="G8" s="82">
        <f t="shared" si="1"/>
        <v>4.1709549027444713E-3</v>
      </c>
      <c r="H8" s="218">
        <f t="shared" si="2"/>
        <v>278</v>
      </c>
      <c r="I8" s="218">
        <f t="shared" si="3"/>
        <v>0</v>
      </c>
      <c r="J8" s="218">
        <f t="shared" si="4"/>
        <v>0</v>
      </c>
      <c r="K8" s="218">
        <f t="shared" si="5"/>
        <v>278</v>
      </c>
      <c r="L8" s="218">
        <f t="shared" si="6"/>
        <v>0</v>
      </c>
      <c r="M8" s="217">
        <v>3</v>
      </c>
      <c r="N8" s="217">
        <v>13</v>
      </c>
      <c r="O8" s="217">
        <v>58</v>
      </c>
      <c r="P8" s="217">
        <v>3</v>
      </c>
      <c r="Q8" s="217" t="s">
        <v>17</v>
      </c>
      <c r="R8" s="217">
        <v>238677</v>
      </c>
      <c r="S8" s="217">
        <v>100183</v>
      </c>
      <c r="T8" s="217">
        <v>8</v>
      </c>
    </row>
    <row r="9" spans="1:20" hidden="1" outlineLevel="4">
      <c r="A9" s="217">
        <v>3</v>
      </c>
      <c r="B9" s="217" t="s">
        <v>15</v>
      </c>
      <c r="C9" s="217" t="s">
        <v>4</v>
      </c>
      <c r="D9" s="217" t="s">
        <v>169</v>
      </c>
      <c r="E9" s="81">
        <v>5</v>
      </c>
      <c r="F9" s="82">
        <f t="shared" si="0"/>
        <v>6.6828703703703703E-3</v>
      </c>
      <c r="G9" s="82">
        <f t="shared" si="1"/>
        <v>1.1263888888888889E-2</v>
      </c>
      <c r="H9" s="218">
        <f t="shared" si="2"/>
        <v>5</v>
      </c>
      <c r="I9" s="218">
        <f t="shared" si="3"/>
        <v>0</v>
      </c>
      <c r="J9" s="218">
        <f t="shared" si="4"/>
        <v>0</v>
      </c>
      <c r="K9" s="218">
        <f t="shared" si="5"/>
        <v>5</v>
      </c>
      <c r="L9" s="218">
        <f t="shared" si="6"/>
        <v>0</v>
      </c>
      <c r="M9" s="217">
        <v>3</v>
      </c>
      <c r="N9" s="217">
        <v>13</v>
      </c>
      <c r="O9" s="217">
        <v>94</v>
      </c>
      <c r="P9" s="217">
        <v>3</v>
      </c>
      <c r="Q9" s="217" t="s">
        <v>17</v>
      </c>
      <c r="R9" s="217">
        <v>2887</v>
      </c>
      <c r="S9" s="217">
        <v>4866</v>
      </c>
      <c r="T9" s="217">
        <v>8</v>
      </c>
    </row>
    <row r="10" spans="1:20" hidden="1" outlineLevel="4">
      <c r="A10" s="217">
        <v>3</v>
      </c>
      <c r="B10" s="217" t="s">
        <v>15</v>
      </c>
      <c r="C10" s="217" t="s">
        <v>4</v>
      </c>
      <c r="D10" s="217" t="s">
        <v>109</v>
      </c>
      <c r="E10" s="81">
        <v>221</v>
      </c>
      <c r="F10" s="82">
        <f t="shared" si="0"/>
        <v>6.1042504608681079E-3</v>
      </c>
      <c r="G10" s="82">
        <f t="shared" si="1"/>
        <v>3.3956552706552704E-3</v>
      </c>
      <c r="H10" s="218">
        <f t="shared" si="2"/>
        <v>221</v>
      </c>
      <c r="I10" s="218">
        <f t="shared" si="3"/>
        <v>0</v>
      </c>
      <c r="J10" s="218">
        <f t="shared" si="4"/>
        <v>0</v>
      </c>
      <c r="K10" s="218">
        <f t="shared" si="5"/>
        <v>221</v>
      </c>
      <c r="L10" s="218">
        <f t="shared" si="6"/>
        <v>0</v>
      </c>
      <c r="M10" s="217">
        <v>3</v>
      </c>
      <c r="N10" s="217">
        <v>13</v>
      </c>
      <c r="O10" s="217">
        <v>162</v>
      </c>
      <c r="P10" s="217">
        <v>3</v>
      </c>
      <c r="Q10" s="217" t="s">
        <v>17</v>
      </c>
      <c r="R10" s="217">
        <v>116557</v>
      </c>
      <c r="S10" s="217">
        <v>64838</v>
      </c>
      <c r="T10" s="217">
        <v>8</v>
      </c>
    </row>
    <row r="11" spans="1:20" hidden="1" outlineLevel="4">
      <c r="A11" s="217">
        <v>3</v>
      </c>
      <c r="B11" s="217" t="s">
        <v>15</v>
      </c>
      <c r="C11" s="217" t="s">
        <v>4</v>
      </c>
      <c r="D11" s="217" t="s">
        <v>107</v>
      </c>
      <c r="E11" s="81">
        <v>4</v>
      </c>
      <c r="F11" s="82">
        <f t="shared" si="0"/>
        <v>7.378472222222222E-3</v>
      </c>
      <c r="G11" s="82">
        <f t="shared" si="1"/>
        <v>0</v>
      </c>
      <c r="H11" s="218">
        <f t="shared" si="2"/>
        <v>4</v>
      </c>
      <c r="I11" s="218">
        <f t="shared" si="3"/>
        <v>0</v>
      </c>
      <c r="J11" s="218">
        <f t="shared" si="4"/>
        <v>0</v>
      </c>
      <c r="K11" s="218">
        <f t="shared" si="5"/>
        <v>0</v>
      </c>
      <c r="L11" s="218">
        <f t="shared" si="6"/>
        <v>4</v>
      </c>
      <c r="M11" s="217">
        <v>8</v>
      </c>
      <c r="N11" s="217">
        <v>13</v>
      </c>
      <c r="O11" s="217">
        <v>217</v>
      </c>
      <c r="P11" s="217">
        <v>3</v>
      </c>
      <c r="Q11" s="217" t="s">
        <v>17</v>
      </c>
      <c r="R11" s="217">
        <v>2550</v>
      </c>
      <c r="S11" s="217">
        <v>0</v>
      </c>
      <c r="T11" s="217">
        <v>8</v>
      </c>
    </row>
    <row r="12" spans="1:20" hidden="1" outlineLevel="3" collapsed="1">
      <c r="A12" s="217"/>
      <c r="B12" s="217"/>
      <c r="C12" s="158" t="s">
        <v>144</v>
      </c>
      <c r="D12" s="147"/>
      <c r="E12" s="148">
        <f>SUBTOTAL(9,E5:E11)</f>
        <v>1338</v>
      </c>
      <c r="F12" s="149"/>
      <c r="G12" s="149"/>
      <c r="H12" s="218">
        <f>SUBTOTAL(9,H5:H11)</f>
        <v>1338</v>
      </c>
      <c r="I12" s="218">
        <f>SUBTOTAL(9,I5:I11)</f>
        <v>0</v>
      </c>
      <c r="J12" s="218">
        <f>SUBTOTAL(9,J5:J11)</f>
        <v>0</v>
      </c>
      <c r="K12" s="218">
        <f>SUBTOTAL(9,K5:K11)</f>
        <v>504</v>
      </c>
      <c r="L12" s="218">
        <f>SUBTOTAL(9,L5:L11)</f>
        <v>834</v>
      </c>
      <c r="M12" s="217"/>
      <c r="N12" s="217"/>
      <c r="O12" s="217"/>
      <c r="P12" s="217"/>
      <c r="Q12" s="217"/>
      <c r="R12" s="217">
        <f>SUBTOTAL(9,R5:R11)</f>
        <v>968499</v>
      </c>
      <c r="S12" s="217">
        <f>SUBTOTAL(9,S5:S11)</f>
        <v>641580</v>
      </c>
      <c r="T12" s="217"/>
    </row>
    <row r="13" spans="1:20" hidden="1" outlineLevel="4">
      <c r="A13" s="217">
        <v>3</v>
      </c>
      <c r="B13" s="217" t="s">
        <v>15</v>
      </c>
      <c r="C13" s="217" t="s">
        <v>5</v>
      </c>
      <c r="D13" s="217" t="s">
        <v>112</v>
      </c>
      <c r="E13" s="81">
        <v>6</v>
      </c>
      <c r="F13" s="82">
        <f t="shared" si="0"/>
        <v>1.3092206790123458E-2</v>
      </c>
      <c r="G13" s="82">
        <f t="shared" si="1"/>
        <v>7.8954475308641962E-3</v>
      </c>
      <c r="H13" s="218">
        <f t="shared" si="2"/>
        <v>0</v>
      </c>
      <c r="I13" s="218">
        <f t="shared" si="3"/>
        <v>6</v>
      </c>
      <c r="J13" s="218">
        <f t="shared" si="4"/>
        <v>0</v>
      </c>
      <c r="K13" s="218">
        <f t="shared" si="5"/>
        <v>6</v>
      </c>
      <c r="L13" s="218">
        <f t="shared" si="6"/>
        <v>0</v>
      </c>
      <c r="M13" s="217">
        <v>3</v>
      </c>
      <c r="N13" s="217">
        <v>13</v>
      </c>
      <c r="O13" s="217">
        <v>198</v>
      </c>
      <c r="P13" s="217">
        <v>14</v>
      </c>
      <c r="Q13" s="217" t="s">
        <v>23</v>
      </c>
      <c r="R13" s="217">
        <v>6787</v>
      </c>
      <c r="S13" s="217">
        <v>4093</v>
      </c>
      <c r="T13" s="217">
        <v>8</v>
      </c>
    </row>
    <row r="14" spans="1:20" hidden="1" outlineLevel="3" collapsed="1">
      <c r="A14" s="217"/>
      <c r="B14" s="217"/>
      <c r="C14" s="159" t="s">
        <v>145</v>
      </c>
      <c r="D14" s="151"/>
      <c r="E14" s="152">
        <f>SUBTOTAL(9,E13:E13)</f>
        <v>6</v>
      </c>
      <c r="F14" s="153"/>
      <c r="G14" s="153"/>
      <c r="H14" s="218">
        <f>SUBTOTAL(9,H13:H13)</f>
        <v>0</v>
      </c>
      <c r="I14" s="218">
        <f>SUBTOTAL(9,I13:I13)</f>
        <v>6</v>
      </c>
      <c r="J14" s="218">
        <f>SUBTOTAL(9,J13:J13)</f>
        <v>0</v>
      </c>
      <c r="K14" s="218">
        <f>SUBTOTAL(9,K13:K13)</f>
        <v>6</v>
      </c>
      <c r="L14" s="218">
        <f>SUBTOTAL(9,L13:L13)</f>
        <v>0</v>
      </c>
      <c r="M14" s="217"/>
      <c r="N14" s="217"/>
      <c r="O14" s="217"/>
      <c r="P14" s="217"/>
      <c r="Q14" s="217"/>
      <c r="R14" s="217">
        <f>SUBTOTAL(9,R13:R13)</f>
        <v>6787</v>
      </c>
      <c r="S14" s="217">
        <f>SUBTOTAL(9,S13:S13)</f>
        <v>4093</v>
      </c>
      <c r="T14" s="217"/>
    </row>
    <row r="15" spans="1:20" ht="15.6" outlineLevel="2" collapsed="1">
      <c r="A15" s="217"/>
      <c r="B15" s="111" t="s">
        <v>81</v>
      </c>
      <c r="C15" s="77"/>
      <c r="D15" s="77"/>
      <c r="E15" s="78">
        <f>SUBTOTAL(9,E5:E13)</f>
        <v>1344</v>
      </c>
      <c r="F15" s="79">
        <v>8.3988336364638448E-3</v>
      </c>
      <c r="G15" s="79">
        <v>5.5603178047839508E-3</v>
      </c>
      <c r="H15" s="218">
        <f>SUBTOTAL(9,H5:H13)</f>
        <v>1338</v>
      </c>
      <c r="I15" s="218">
        <f>SUBTOTAL(9,I5:I13)</f>
        <v>6</v>
      </c>
      <c r="J15" s="218">
        <f>SUBTOTAL(9,J5:J13)</f>
        <v>0</v>
      </c>
      <c r="K15" s="218">
        <f>SUBTOTAL(9,K5:K13)</f>
        <v>510</v>
      </c>
      <c r="L15" s="218">
        <f>SUBTOTAL(9,L5:L13)</f>
        <v>834</v>
      </c>
      <c r="M15" s="217"/>
      <c r="N15" s="217"/>
      <c r="O15" s="217"/>
      <c r="P15" s="217"/>
      <c r="Q15" s="217"/>
      <c r="R15" s="217">
        <f>SUBTOTAL(9,R5:R13)</f>
        <v>975286</v>
      </c>
      <c r="S15" s="217">
        <f>SUBTOTAL(9,S5:S13)</f>
        <v>645673</v>
      </c>
      <c r="T15" s="217"/>
    </row>
    <row r="16" spans="1:20" hidden="1" outlineLevel="4">
      <c r="A16" s="217">
        <v>3</v>
      </c>
      <c r="B16" s="217" t="s">
        <v>173</v>
      </c>
      <c r="C16" s="217" t="s">
        <v>4</v>
      </c>
      <c r="D16" s="217" t="s">
        <v>16</v>
      </c>
      <c r="E16" s="81">
        <v>87</v>
      </c>
      <c r="F16" s="82">
        <f t="shared" si="0"/>
        <v>2.9411451681566627E-3</v>
      </c>
      <c r="G16" s="82">
        <f t="shared" si="1"/>
        <v>6.4318593018305665E-3</v>
      </c>
      <c r="H16" s="218">
        <f t="shared" si="2"/>
        <v>87</v>
      </c>
      <c r="I16" s="218">
        <f t="shared" si="3"/>
        <v>0</v>
      </c>
      <c r="J16" s="218">
        <f t="shared" si="4"/>
        <v>0</v>
      </c>
      <c r="K16" s="218">
        <f t="shared" si="5"/>
        <v>0</v>
      </c>
      <c r="L16" s="218">
        <f t="shared" si="6"/>
        <v>87</v>
      </c>
      <c r="M16" s="217">
        <v>1</v>
      </c>
      <c r="N16" s="217">
        <v>12</v>
      </c>
      <c r="O16" s="217">
        <v>17</v>
      </c>
      <c r="P16" s="217">
        <v>3</v>
      </c>
      <c r="Q16" s="217" t="s">
        <v>17</v>
      </c>
      <c r="R16" s="217">
        <v>22108</v>
      </c>
      <c r="S16" s="217">
        <v>48347</v>
      </c>
      <c r="T16" s="217">
        <v>8</v>
      </c>
    </row>
    <row r="17" spans="1:20" hidden="1" outlineLevel="4">
      <c r="A17" s="217">
        <v>3</v>
      </c>
      <c r="B17" s="217" t="s">
        <v>173</v>
      </c>
      <c r="C17" s="217" t="s">
        <v>4</v>
      </c>
      <c r="D17" s="217" t="s">
        <v>19</v>
      </c>
      <c r="E17" s="81">
        <v>115</v>
      </c>
      <c r="F17" s="82">
        <f t="shared" si="0"/>
        <v>5.28250805152979E-3</v>
      </c>
      <c r="G17" s="82">
        <f t="shared" si="1"/>
        <v>8.5230475040257644E-3</v>
      </c>
      <c r="H17" s="218">
        <f t="shared" si="2"/>
        <v>115</v>
      </c>
      <c r="I17" s="218">
        <f t="shared" si="3"/>
        <v>0</v>
      </c>
      <c r="J17" s="218">
        <f t="shared" si="4"/>
        <v>0</v>
      </c>
      <c r="K17" s="218">
        <f t="shared" si="5"/>
        <v>0</v>
      </c>
      <c r="L17" s="218">
        <f t="shared" si="6"/>
        <v>115</v>
      </c>
      <c r="M17" s="217">
        <v>1</v>
      </c>
      <c r="N17" s="217">
        <v>12</v>
      </c>
      <c r="O17" s="217">
        <v>18</v>
      </c>
      <c r="P17" s="217">
        <v>3</v>
      </c>
      <c r="Q17" s="217" t="s">
        <v>17</v>
      </c>
      <c r="R17" s="217">
        <v>52487</v>
      </c>
      <c r="S17" s="217">
        <v>84685</v>
      </c>
      <c r="T17" s="217">
        <v>8</v>
      </c>
    </row>
    <row r="18" spans="1:20" hidden="1" outlineLevel="4">
      <c r="A18" s="217">
        <v>3</v>
      </c>
      <c r="B18" s="217" t="s">
        <v>173</v>
      </c>
      <c r="C18" s="217" t="s">
        <v>4</v>
      </c>
      <c r="D18" s="217" t="s">
        <v>20</v>
      </c>
      <c r="E18" s="81">
        <v>328</v>
      </c>
      <c r="F18" s="82">
        <f t="shared" si="0"/>
        <v>6.2276634485094861E-3</v>
      </c>
      <c r="G18" s="82">
        <f t="shared" si="1"/>
        <v>5.6176250564588977E-3</v>
      </c>
      <c r="H18" s="218">
        <f t="shared" si="2"/>
        <v>328</v>
      </c>
      <c r="I18" s="218">
        <f t="shared" si="3"/>
        <v>0</v>
      </c>
      <c r="J18" s="218">
        <f t="shared" si="4"/>
        <v>0</v>
      </c>
      <c r="K18" s="218">
        <f t="shared" si="5"/>
        <v>0</v>
      </c>
      <c r="L18" s="218">
        <f t="shared" si="6"/>
        <v>328</v>
      </c>
      <c r="M18" s="217">
        <v>1</v>
      </c>
      <c r="N18" s="217">
        <v>12</v>
      </c>
      <c r="O18" s="217">
        <v>19</v>
      </c>
      <c r="P18" s="217">
        <v>3</v>
      </c>
      <c r="Q18" s="217" t="s">
        <v>17</v>
      </c>
      <c r="R18" s="217">
        <v>176487</v>
      </c>
      <c r="S18" s="217">
        <v>159199</v>
      </c>
      <c r="T18" s="217">
        <v>8</v>
      </c>
    </row>
    <row r="19" spans="1:20" hidden="1" outlineLevel="4">
      <c r="A19" s="217">
        <v>3</v>
      </c>
      <c r="B19" s="217" t="s">
        <v>173</v>
      </c>
      <c r="C19" s="217" t="s">
        <v>4</v>
      </c>
      <c r="D19" s="217" t="s">
        <v>21</v>
      </c>
      <c r="E19" s="81">
        <v>25</v>
      </c>
      <c r="F19" s="82">
        <f t="shared" si="0"/>
        <v>7.0111111111111112E-3</v>
      </c>
      <c r="G19" s="82">
        <f t="shared" si="1"/>
        <v>6.9648148148148143E-3</v>
      </c>
      <c r="H19" s="218">
        <f t="shared" si="2"/>
        <v>25</v>
      </c>
      <c r="I19" s="218">
        <f t="shared" si="3"/>
        <v>0</v>
      </c>
      <c r="J19" s="218">
        <f t="shared" si="4"/>
        <v>0</v>
      </c>
      <c r="K19" s="218">
        <f t="shared" si="5"/>
        <v>0</v>
      </c>
      <c r="L19" s="218">
        <f t="shared" si="6"/>
        <v>25</v>
      </c>
      <c r="M19" s="217">
        <v>1</v>
      </c>
      <c r="N19" s="217">
        <v>12</v>
      </c>
      <c r="O19" s="217">
        <v>20</v>
      </c>
      <c r="P19" s="217">
        <v>3</v>
      </c>
      <c r="Q19" s="217" t="s">
        <v>17</v>
      </c>
      <c r="R19" s="217">
        <v>15144</v>
      </c>
      <c r="S19" s="217">
        <v>15044</v>
      </c>
      <c r="T19" s="217">
        <v>8</v>
      </c>
    </row>
    <row r="20" spans="1:20" hidden="1" outlineLevel="3" collapsed="1">
      <c r="A20" s="217"/>
      <c r="B20" s="217"/>
      <c r="C20" s="158" t="s">
        <v>144</v>
      </c>
      <c r="D20" s="147"/>
      <c r="E20" s="148">
        <f>SUBTOTAL(9,E16:E19)</f>
        <v>555</v>
      </c>
      <c r="F20" s="149"/>
      <c r="G20" s="149"/>
      <c r="H20" s="218">
        <f>SUBTOTAL(9,H16:H19)</f>
        <v>555</v>
      </c>
      <c r="I20" s="218">
        <f>SUBTOTAL(9,I16:I19)</f>
        <v>0</v>
      </c>
      <c r="J20" s="218">
        <f>SUBTOTAL(9,J16:J19)</f>
        <v>0</v>
      </c>
      <c r="K20" s="218">
        <f>SUBTOTAL(9,K16:K19)</f>
        <v>0</v>
      </c>
      <c r="L20" s="218">
        <f>SUBTOTAL(9,L16:L19)</f>
        <v>555</v>
      </c>
      <c r="M20" s="217"/>
      <c r="N20" s="217"/>
      <c r="O20" s="217"/>
      <c r="P20" s="217"/>
      <c r="Q20" s="217"/>
      <c r="R20" s="217">
        <f>SUBTOTAL(9,R16:R19)</f>
        <v>266226</v>
      </c>
      <c r="S20" s="217">
        <f>SUBTOTAL(9,S16:S19)</f>
        <v>307275</v>
      </c>
      <c r="T20" s="217"/>
    </row>
    <row r="21" spans="1:20" hidden="1" outlineLevel="4">
      <c r="A21" s="217">
        <v>3</v>
      </c>
      <c r="B21" s="217" t="s">
        <v>173</v>
      </c>
      <c r="C21" s="217" t="s">
        <v>5</v>
      </c>
      <c r="D21" s="217" t="s">
        <v>182</v>
      </c>
      <c r="E21" s="81">
        <v>555</v>
      </c>
      <c r="F21" s="82">
        <f t="shared" si="0"/>
        <v>4.8378169836503174E-3</v>
      </c>
      <c r="G21" s="82">
        <f t="shared" si="1"/>
        <v>1.5494306806806806E-2</v>
      </c>
      <c r="H21" s="218">
        <f t="shared" si="2"/>
        <v>0</v>
      </c>
      <c r="I21" s="218">
        <f t="shared" si="3"/>
        <v>555</v>
      </c>
      <c r="J21" s="218">
        <f t="shared" si="4"/>
        <v>0</v>
      </c>
      <c r="K21" s="218">
        <f t="shared" si="5"/>
        <v>0</v>
      </c>
      <c r="L21" s="218">
        <f t="shared" si="6"/>
        <v>555</v>
      </c>
      <c r="M21" s="217">
        <v>1</v>
      </c>
      <c r="N21" s="217">
        <v>12</v>
      </c>
      <c r="O21" s="217">
        <v>34</v>
      </c>
      <c r="P21" s="217">
        <v>4</v>
      </c>
      <c r="Q21" s="217" t="s">
        <v>175</v>
      </c>
      <c r="R21" s="217">
        <v>231983</v>
      </c>
      <c r="S21" s="217">
        <v>742983</v>
      </c>
      <c r="T21" s="217">
        <v>8</v>
      </c>
    </row>
    <row r="22" spans="1:20" hidden="1" outlineLevel="4">
      <c r="A22" s="217">
        <v>3</v>
      </c>
      <c r="B22" s="217" t="s">
        <v>173</v>
      </c>
      <c r="C22" s="217" t="s">
        <v>5</v>
      </c>
      <c r="D22" s="217" t="s">
        <v>183</v>
      </c>
      <c r="E22" s="81">
        <v>232</v>
      </c>
      <c r="F22" s="82">
        <f t="shared" si="0"/>
        <v>1.229565772669221E-2</v>
      </c>
      <c r="G22" s="82">
        <f t="shared" si="1"/>
        <v>3.669630028735632E-3</v>
      </c>
      <c r="H22" s="218">
        <f t="shared" si="2"/>
        <v>0</v>
      </c>
      <c r="I22" s="218">
        <f t="shared" si="3"/>
        <v>232</v>
      </c>
      <c r="J22" s="218">
        <f t="shared" si="4"/>
        <v>0</v>
      </c>
      <c r="K22" s="218">
        <f t="shared" si="5"/>
        <v>232</v>
      </c>
      <c r="L22" s="218">
        <f t="shared" si="6"/>
        <v>0</v>
      </c>
      <c r="M22" s="217">
        <v>3</v>
      </c>
      <c r="N22" s="217">
        <v>12</v>
      </c>
      <c r="O22" s="217">
        <v>234</v>
      </c>
      <c r="P22" s="217">
        <v>4</v>
      </c>
      <c r="Q22" s="217" t="s">
        <v>175</v>
      </c>
      <c r="R22" s="217">
        <v>246464</v>
      </c>
      <c r="S22" s="217">
        <v>73557</v>
      </c>
      <c r="T22" s="217">
        <v>8</v>
      </c>
    </row>
    <row r="23" spans="1:20" hidden="1" outlineLevel="4">
      <c r="A23" s="217">
        <v>3</v>
      </c>
      <c r="B23" s="217" t="s">
        <v>173</v>
      </c>
      <c r="C23" s="217" t="s">
        <v>5</v>
      </c>
      <c r="D23" s="217" t="s">
        <v>174</v>
      </c>
      <c r="E23" s="81">
        <v>769</v>
      </c>
      <c r="F23" s="82">
        <f t="shared" si="0"/>
        <v>1.1590163391610075E-2</v>
      </c>
      <c r="G23" s="82">
        <f t="shared" si="1"/>
        <v>1.9478910802870491E-2</v>
      </c>
      <c r="H23" s="218">
        <f t="shared" si="2"/>
        <v>0</v>
      </c>
      <c r="I23" s="218">
        <f t="shared" si="3"/>
        <v>769</v>
      </c>
      <c r="J23" s="218">
        <f t="shared" si="4"/>
        <v>0</v>
      </c>
      <c r="K23" s="218">
        <f t="shared" si="5"/>
        <v>0</v>
      </c>
      <c r="L23" s="218">
        <f t="shared" si="6"/>
        <v>769</v>
      </c>
      <c r="M23" s="217">
        <v>1</v>
      </c>
      <c r="N23" s="217">
        <v>12</v>
      </c>
      <c r="O23" s="217">
        <v>235</v>
      </c>
      <c r="P23" s="217">
        <v>4</v>
      </c>
      <c r="Q23" s="217" t="s">
        <v>175</v>
      </c>
      <c r="R23" s="217">
        <v>770069</v>
      </c>
      <c r="S23" s="217">
        <v>1294210</v>
      </c>
      <c r="T23" s="217">
        <v>8</v>
      </c>
    </row>
    <row r="24" spans="1:20" hidden="1" outlineLevel="4">
      <c r="A24" s="217">
        <v>3</v>
      </c>
      <c r="B24" s="217" t="s">
        <v>173</v>
      </c>
      <c r="C24" s="217" t="s">
        <v>5</v>
      </c>
      <c r="D24" s="217" t="s">
        <v>184</v>
      </c>
      <c r="E24" s="81">
        <v>62</v>
      </c>
      <c r="F24" s="82">
        <f t="shared" si="0"/>
        <v>5.9862231182795699E-3</v>
      </c>
      <c r="G24" s="82">
        <f t="shared" si="1"/>
        <v>3.5254256272401435E-3</v>
      </c>
      <c r="H24" s="218">
        <f t="shared" si="2"/>
        <v>0</v>
      </c>
      <c r="I24" s="218">
        <f t="shared" si="3"/>
        <v>62</v>
      </c>
      <c r="J24" s="218">
        <f t="shared" si="4"/>
        <v>0</v>
      </c>
      <c r="K24" s="218">
        <f t="shared" si="5"/>
        <v>62</v>
      </c>
      <c r="L24" s="218">
        <f t="shared" si="6"/>
        <v>0</v>
      </c>
      <c r="M24" s="217">
        <v>3</v>
      </c>
      <c r="N24" s="217">
        <v>12</v>
      </c>
      <c r="O24" s="217">
        <v>237</v>
      </c>
      <c r="P24" s="217">
        <v>4</v>
      </c>
      <c r="Q24" s="217" t="s">
        <v>175</v>
      </c>
      <c r="R24" s="217">
        <v>32067</v>
      </c>
      <c r="S24" s="217">
        <v>18885</v>
      </c>
      <c r="T24" s="217">
        <v>8</v>
      </c>
    </row>
    <row r="25" spans="1:20" hidden="1" outlineLevel="3" collapsed="1">
      <c r="A25" s="217"/>
      <c r="B25" s="217"/>
      <c r="C25" s="159" t="s">
        <v>145</v>
      </c>
      <c r="D25" s="151"/>
      <c r="E25" s="152">
        <f>SUBTOTAL(9,E21:E24)</f>
        <v>1618</v>
      </c>
      <c r="F25" s="153"/>
      <c r="G25" s="153"/>
      <c r="H25" s="218">
        <f>SUBTOTAL(9,H21:H24)</f>
        <v>0</v>
      </c>
      <c r="I25" s="218">
        <f>SUBTOTAL(9,I21:I24)</f>
        <v>1618</v>
      </c>
      <c r="J25" s="218">
        <f>SUBTOTAL(9,J21:J24)</f>
        <v>0</v>
      </c>
      <c r="K25" s="218">
        <f>SUBTOTAL(9,K21:K24)</f>
        <v>294</v>
      </c>
      <c r="L25" s="218">
        <f>SUBTOTAL(9,L21:L24)</f>
        <v>1324</v>
      </c>
      <c r="M25" s="217"/>
      <c r="N25" s="217"/>
      <c r="O25" s="217"/>
      <c r="P25" s="217"/>
      <c r="Q25" s="217"/>
      <c r="R25" s="217">
        <f>SUBTOTAL(9,R21:R24)</f>
        <v>1280583</v>
      </c>
      <c r="S25" s="217">
        <f>SUBTOTAL(9,S21:S24)</f>
        <v>2129635</v>
      </c>
      <c r="T25" s="217"/>
    </row>
    <row r="26" spans="1:20" ht="15.6" outlineLevel="2" collapsed="1">
      <c r="A26" s="217"/>
      <c r="B26" s="111" t="s">
        <v>176</v>
      </c>
      <c r="C26" s="77"/>
      <c r="D26" s="77"/>
      <c r="E26" s="78">
        <f>SUBTOTAL(9,E16:E24)</f>
        <v>2173</v>
      </c>
      <c r="F26" s="79">
        <v>8.2387859845579579E-3</v>
      </c>
      <c r="G26" s="79">
        <v>1.2979740843005913E-2</v>
      </c>
      <c r="H26" s="218">
        <f>SUBTOTAL(9,H16:H24)</f>
        <v>555</v>
      </c>
      <c r="I26" s="218">
        <f>SUBTOTAL(9,I16:I24)</f>
        <v>1618</v>
      </c>
      <c r="J26" s="218">
        <f>SUBTOTAL(9,J16:J24)</f>
        <v>0</v>
      </c>
      <c r="K26" s="218">
        <f>SUBTOTAL(9,K16:K24)</f>
        <v>294</v>
      </c>
      <c r="L26" s="218">
        <f>SUBTOTAL(9,L16:L24)</f>
        <v>1879</v>
      </c>
      <c r="M26" s="217"/>
      <c r="N26" s="217"/>
      <c r="O26" s="217"/>
      <c r="P26" s="217"/>
      <c r="Q26" s="217"/>
      <c r="R26" s="217">
        <f>SUBTOTAL(9,R16:R24)</f>
        <v>1546809</v>
      </c>
      <c r="S26" s="217">
        <f>SUBTOTAL(9,S16:S24)</f>
        <v>2436910</v>
      </c>
      <c r="T26" s="217"/>
    </row>
    <row r="27" spans="1:20" hidden="1" outlineLevel="4">
      <c r="A27" s="217">
        <v>3</v>
      </c>
      <c r="B27" s="217" t="s">
        <v>24</v>
      </c>
      <c r="C27" s="217" t="s">
        <v>4</v>
      </c>
      <c r="D27" s="217" t="s">
        <v>16</v>
      </c>
      <c r="E27" s="81">
        <v>150</v>
      </c>
      <c r="F27" s="82">
        <f t="shared" si="0"/>
        <v>4.7659722222222218E-3</v>
      </c>
      <c r="G27" s="82">
        <f t="shared" si="1"/>
        <v>2.7720679012345679E-3</v>
      </c>
      <c r="H27" s="218">
        <f t="shared" si="2"/>
        <v>150</v>
      </c>
      <c r="I27" s="218">
        <f t="shared" si="3"/>
        <v>0</v>
      </c>
      <c r="J27" s="218">
        <f t="shared" si="4"/>
        <v>0</v>
      </c>
      <c r="K27" s="218">
        <f t="shared" si="5"/>
        <v>0</v>
      </c>
      <c r="L27" s="218">
        <f t="shared" si="6"/>
        <v>150</v>
      </c>
      <c r="M27" s="217">
        <v>1</v>
      </c>
      <c r="N27" s="217">
        <v>30</v>
      </c>
      <c r="O27" s="217">
        <v>17</v>
      </c>
      <c r="P27" s="217">
        <v>3</v>
      </c>
      <c r="Q27" s="217" t="s">
        <v>17</v>
      </c>
      <c r="R27" s="217">
        <v>61767</v>
      </c>
      <c r="S27" s="217">
        <v>35926</v>
      </c>
      <c r="T27" s="217">
        <v>8</v>
      </c>
    </row>
    <row r="28" spans="1:20" hidden="1" outlineLevel="4">
      <c r="A28" s="217">
        <v>3</v>
      </c>
      <c r="B28" s="217" t="s">
        <v>24</v>
      </c>
      <c r="C28" s="217" t="s">
        <v>4</v>
      </c>
      <c r="D28" s="217" t="s">
        <v>19</v>
      </c>
      <c r="E28" s="81">
        <v>116</v>
      </c>
      <c r="F28" s="82">
        <f t="shared" si="0"/>
        <v>5.5204342273307786E-3</v>
      </c>
      <c r="G28" s="82">
        <f t="shared" si="1"/>
        <v>2.6444763729246488E-3</v>
      </c>
      <c r="H28" s="218">
        <f t="shared" si="2"/>
        <v>116</v>
      </c>
      <c r="I28" s="218">
        <f t="shared" si="3"/>
        <v>0</v>
      </c>
      <c r="J28" s="218">
        <f t="shared" si="4"/>
        <v>0</v>
      </c>
      <c r="K28" s="218">
        <f t="shared" si="5"/>
        <v>0</v>
      </c>
      <c r="L28" s="218">
        <f t="shared" si="6"/>
        <v>116</v>
      </c>
      <c r="M28" s="217">
        <v>1</v>
      </c>
      <c r="N28" s="217">
        <v>30</v>
      </c>
      <c r="O28" s="217">
        <v>18</v>
      </c>
      <c r="P28" s="217">
        <v>3</v>
      </c>
      <c r="Q28" s="217" t="s">
        <v>17</v>
      </c>
      <c r="R28" s="217">
        <v>55328</v>
      </c>
      <c r="S28" s="217">
        <v>26504</v>
      </c>
      <c r="T28" s="217">
        <v>8</v>
      </c>
    </row>
    <row r="29" spans="1:20" hidden="1" outlineLevel="4">
      <c r="A29" s="217">
        <v>3</v>
      </c>
      <c r="B29" s="217" t="s">
        <v>24</v>
      </c>
      <c r="C29" s="217" t="s">
        <v>4</v>
      </c>
      <c r="D29" s="217" t="s">
        <v>21</v>
      </c>
      <c r="E29" s="81">
        <v>26</v>
      </c>
      <c r="F29" s="82">
        <f t="shared" si="0"/>
        <v>5.375267094017094E-3</v>
      </c>
      <c r="G29" s="82">
        <f t="shared" si="1"/>
        <v>3.9302884615384616E-3</v>
      </c>
      <c r="H29" s="218">
        <f t="shared" si="2"/>
        <v>26</v>
      </c>
      <c r="I29" s="218">
        <f t="shared" si="3"/>
        <v>0</v>
      </c>
      <c r="J29" s="218">
        <f t="shared" si="4"/>
        <v>0</v>
      </c>
      <c r="K29" s="218">
        <f t="shared" si="5"/>
        <v>0</v>
      </c>
      <c r="L29" s="218">
        <f t="shared" si="6"/>
        <v>26</v>
      </c>
      <c r="M29" s="217">
        <v>1</v>
      </c>
      <c r="N29" s="217">
        <v>30</v>
      </c>
      <c r="O29" s="217">
        <v>20</v>
      </c>
      <c r="P29" s="217">
        <v>3</v>
      </c>
      <c r="Q29" s="217" t="s">
        <v>17</v>
      </c>
      <c r="R29" s="217">
        <v>12075</v>
      </c>
      <c r="S29" s="217">
        <v>8829</v>
      </c>
      <c r="T29" s="217">
        <v>8</v>
      </c>
    </row>
    <row r="30" spans="1:20" hidden="1" outlineLevel="4">
      <c r="A30" s="217">
        <v>3</v>
      </c>
      <c r="B30" s="217" t="s">
        <v>24</v>
      </c>
      <c r="C30" s="217" t="s">
        <v>4</v>
      </c>
      <c r="D30" s="217" t="s">
        <v>109</v>
      </c>
      <c r="E30" s="81">
        <v>455</v>
      </c>
      <c r="F30" s="82">
        <f t="shared" si="0"/>
        <v>4.7258343508343511E-3</v>
      </c>
      <c r="G30" s="82">
        <f t="shared" si="1"/>
        <v>2.5535968660968661E-3</v>
      </c>
      <c r="H30" s="218">
        <f t="shared" si="2"/>
        <v>455</v>
      </c>
      <c r="I30" s="218">
        <f t="shared" si="3"/>
        <v>0</v>
      </c>
      <c r="J30" s="218">
        <f t="shared" si="4"/>
        <v>0</v>
      </c>
      <c r="K30" s="218">
        <f t="shared" si="5"/>
        <v>455</v>
      </c>
      <c r="L30" s="218">
        <f t="shared" si="6"/>
        <v>0</v>
      </c>
      <c r="M30" s="217">
        <v>3</v>
      </c>
      <c r="N30" s="217">
        <v>30</v>
      </c>
      <c r="O30" s="217">
        <v>162</v>
      </c>
      <c r="P30" s="217">
        <v>3</v>
      </c>
      <c r="Q30" s="217" t="s">
        <v>17</v>
      </c>
      <c r="R30" s="217">
        <v>185782</v>
      </c>
      <c r="S30" s="217">
        <v>100387</v>
      </c>
      <c r="T30" s="217">
        <v>8</v>
      </c>
    </row>
    <row r="31" spans="1:20" hidden="1" outlineLevel="4">
      <c r="A31" s="217">
        <v>3</v>
      </c>
      <c r="B31" s="217" t="s">
        <v>24</v>
      </c>
      <c r="C31" s="217" t="s">
        <v>4</v>
      </c>
      <c r="D31" s="217" t="s">
        <v>107</v>
      </c>
      <c r="E31" s="81">
        <v>20</v>
      </c>
      <c r="F31" s="82">
        <f t="shared" si="0"/>
        <v>1.1430555555555557E-2</v>
      </c>
      <c r="G31" s="82">
        <f t="shared" si="1"/>
        <v>0</v>
      </c>
      <c r="H31" s="218">
        <f t="shared" si="2"/>
        <v>20</v>
      </c>
      <c r="I31" s="218">
        <f t="shared" si="3"/>
        <v>0</v>
      </c>
      <c r="J31" s="218">
        <f t="shared" si="4"/>
        <v>0</v>
      </c>
      <c r="K31" s="218">
        <f t="shared" si="5"/>
        <v>0</v>
      </c>
      <c r="L31" s="218">
        <f t="shared" si="6"/>
        <v>20</v>
      </c>
      <c r="M31" s="217">
        <v>8</v>
      </c>
      <c r="N31" s="217">
        <v>30</v>
      </c>
      <c r="O31" s="217">
        <v>217</v>
      </c>
      <c r="P31" s="217">
        <v>3</v>
      </c>
      <c r="Q31" s="217" t="s">
        <v>17</v>
      </c>
      <c r="R31" s="217">
        <v>19752</v>
      </c>
      <c r="S31" s="217">
        <v>0</v>
      </c>
      <c r="T31" s="217">
        <v>8</v>
      </c>
    </row>
    <row r="32" spans="1:20" hidden="1" outlineLevel="4">
      <c r="A32" s="217">
        <v>3</v>
      </c>
      <c r="B32" s="217" t="s">
        <v>24</v>
      </c>
      <c r="C32" s="217" t="s">
        <v>4</v>
      </c>
      <c r="D32" s="217" t="s">
        <v>111</v>
      </c>
      <c r="E32" s="81">
        <v>1</v>
      </c>
      <c r="F32" s="82">
        <f t="shared" si="0"/>
        <v>1.6666666666666668E-3</v>
      </c>
      <c r="G32" s="82">
        <f t="shared" si="1"/>
        <v>5.0925925925925921E-4</v>
      </c>
      <c r="H32" s="218">
        <f t="shared" si="2"/>
        <v>1</v>
      </c>
      <c r="I32" s="218">
        <f t="shared" si="3"/>
        <v>0</v>
      </c>
      <c r="J32" s="218">
        <f t="shared" si="4"/>
        <v>0</v>
      </c>
      <c r="K32" s="218">
        <f t="shared" si="5"/>
        <v>1</v>
      </c>
      <c r="L32" s="218">
        <f t="shared" si="6"/>
        <v>0</v>
      </c>
      <c r="M32" s="217">
        <v>3</v>
      </c>
      <c r="N32" s="217">
        <v>30</v>
      </c>
      <c r="O32" s="217">
        <v>224</v>
      </c>
      <c r="P32" s="217">
        <v>3</v>
      </c>
      <c r="Q32" s="217" t="s">
        <v>17</v>
      </c>
      <c r="R32" s="217">
        <v>144</v>
      </c>
      <c r="S32" s="217">
        <v>44</v>
      </c>
      <c r="T32" s="217">
        <v>8</v>
      </c>
    </row>
    <row r="33" spans="1:20" hidden="1" outlineLevel="3" collapsed="1">
      <c r="A33" s="217"/>
      <c r="B33" s="217"/>
      <c r="C33" s="158" t="s">
        <v>144</v>
      </c>
      <c r="D33" s="147"/>
      <c r="E33" s="148">
        <f>SUBTOTAL(9,E27:E32)</f>
        <v>768</v>
      </c>
      <c r="F33" s="149"/>
      <c r="G33" s="149"/>
      <c r="H33" s="218">
        <f>SUBTOTAL(9,H27:H32)</f>
        <v>768</v>
      </c>
      <c r="I33" s="218">
        <f>SUBTOTAL(9,I27:I32)</f>
        <v>0</v>
      </c>
      <c r="J33" s="218">
        <f>SUBTOTAL(9,J27:J32)</f>
        <v>0</v>
      </c>
      <c r="K33" s="218">
        <f>SUBTOTAL(9,K27:K32)</f>
        <v>456</v>
      </c>
      <c r="L33" s="218">
        <f>SUBTOTAL(9,L27:L32)</f>
        <v>312</v>
      </c>
      <c r="M33" s="217"/>
      <c r="N33" s="217"/>
      <c r="O33" s="217"/>
      <c r="P33" s="217"/>
      <c r="Q33" s="217"/>
      <c r="R33" s="217">
        <f>SUBTOTAL(9,R27:R32)</f>
        <v>334848</v>
      </c>
      <c r="S33" s="217">
        <f>SUBTOTAL(9,S27:S32)</f>
        <v>171690</v>
      </c>
      <c r="T33" s="217"/>
    </row>
    <row r="34" spans="1:20" hidden="1" outlineLevel="4">
      <c r="A34" s="217">
        <v>3</v>
      </c>
      <c r="B34" s="217" t="s">
        <v>24</v>
      </c>
      <c r="C34" s="217" t="s">
        <v>6</v>
      </c>
      <c r="D34" s="217" t="s">
        <v>113</v>
      </c>
      <c r="E34" s="81">
        <v>253</v>
      </c>
      <c r="F34" s="82">
        <f t="shared" si="0"/>
        <v>1.0496221270677793E-2</v>
      </c>
      <c r="G34" s="82">
        <f t="shared" si="1"/>
        <v>4.7524154589371984E-3</v>
      </c>
      <c r="H34" s="218">
        <f t="shared" si="2"/>
        <v>0</v>
      </c>
      <c r="I34" s="218">
        <f t="shared" si="3"/>
        <v>0</v>
      </c>
      <c r="J34" s="218">
        <f t="shared" si="4"/>
        <v>253</v>
      </c>
      <c r="K34" s="218">
        <f t="shared" si="5"/>
        <v>253</v>
      </c>
      <c r="L34" s="218">
        <f t="shared" si="6"/>
        <v>0</v>
      </c>
      <c r="M34" s="217">
        <v>3</v>
      </c>
      <c r="N34" s="217">
        <v>30</v>
      </c>
      <c r="O34" s="217">
        <v>202</v>
      </c>
      <c r="P34" s="217">
        <v>5</v>
      </c>
      <c r="Q34" s="217" t="s">
        <v>6</v>
      </c>
      <c r="R34" s="217">
        <v>229439</v>
      </c>
      <c r="S34" s="217">
        <v>103884</v>
      </c>
      <c r="T34" s="217">
        <v>8</v>
      </c>
    </row>
    <row r="35" spans="1:20" hidden="1" outlineLevel="3" collapsed="1">
      <c r="A35" s="217"/>
      <c r="B35" s="217"/>
      <c r="C35" s="160" t="s">
        <v>146</v>
      </c>
      <c r="D35" s="144"/>
      <c r="E35" s="154">
        <f>SUBTOTAL(9,E34:E34)</f>
        <v>253</v>
      </c>
      <c r="F35" s="155"/>
      <c r="G35" s="155"/>
      <c r="H35" s="218">
        <f>SUBTOTAL(9,H34:H34)</f>
        <v>0</v>
      </c>
      <c r="I35" s="218">
        <f>SUBTOTAL(9,I34:I34)</f>
        <v>0</v>
      </c>
      <c r="J35" s="218">
        <f>SUBTOTAL(9,J34:J34)</f>
        <v>253</v>
      </c>
      <c r="K35" s="218">
        <f>SUBTOTAL(9,K34:K34)</f>
        <v>253</v>
      </c>
      <c r="L35" s="218">
        <f>SUBTOTAL(9,L34:L34)</f>
        <v>0</v>
      </c>
      <c r="M35" s="217"/>
      <c r="N35" s="217"/>
      <c r="O35" s="217"/>
      <c r="P35" s="217"/>
      <c r="Q35" s="217"/>
      <c r="R35" s="217">
        <f>SUBTOTAL(9,R34:R34)</f>
        <v>229439</v>
      </c>
      <c r="S35" s="217">
        <f>SUBTOTAL(9,S34:S34)</f>
        <v>103884</v>
      </c>
      <c r="T35" s="217"/>
    </row>
    <row r="36" spans="1:20" ht="15.6" outlineLevel="2" collapsed="1">
      <c r="A36" s="217"/>
      <c r="B36" s="111" t="s">
        <v>82</v>
      </c>
      <c r="C36" s="77"/>
      <c r="D36" s="77"/>
      <c r="E36" s="78">
        <f>SUBTOTAL(9,E27:E34)</f>
        <v>1021</v>
      </c>
      <c r="F36" s="79">
        <v>6.3967674211920051E-3</v>
      </c>
      <c r="G36" s="79">
        <v>3.1239117423005765E-3</v>
      </c>
      <c r="H36" s="218">
        <f>SUBTOTAL(9,H27:H34)</f>
        <v>768</v>
      </c>
      <c r="I36" s="218">
        <f>SUBTOTAL(9,I27:I34)</f>
        <v>0</v>
      </c>
      <c r="J36" s="218">
        <f>SUBTOTAL(9,J27:J34)</f>
        <v>253</v>
      </c>
      <c r="K36" s="218">
        <f>SUBTOTAL(9,K27:K34)</f>
        <v>709</v>
      </c>
      <c r="L36" s="218">
        <f>SUBTOTAL(9,L27:L34)</f>
        <v>312</v>
      </c>
      <c r="M36" s="217"/>
      <c r="N36" s="217"/>
      <c r="O36" s="217"/>
      <c r="P36" s="217"/>
      <c r="Q36" s="217"/>
      <c r="R36" s="217">
        <f>SUBTOTAL(9,R27:R34)</f>
        <v>564287</v>
      </c>
      <c r="S36" s="217">
        <f>SUBTOTAL(9,S27:S34)</f>
        <v>275574</v>
      </c>
      <c r="T36" s="217"/>
    </row>
    <row r="37" spans="1:20" hidden="1" outlineLevel="4">
      <c r="A37" s="217">
        <v>3</v>
      </c>
      <c r="B37" s="217" t="s">
        <v>25</v>
      </c>
      <c r="C37" s="217" t="s">
        <v>4</v>
      </c>
      <c r="D37" s="217" t="s">
        <v>16</v>
      </c>
      <c r="E37" s="81">
        <v>51</v>
      </c>
      <c r="F37" s="82">
        <f t="shared" si="0"/>
        <v>8.9406318082788667E-3</v>
      </c>
      <c r="G37" s="82">
        <f t="shared" si="1"/>
        <v>3.9074981844589686E-3</v>
      </c>
      <c r="H37" s="218">
        <f t="shared" si="2"/>
        <v>51</v>
      </c>
      <c r="I37" s="218">
        <f t="shared" si="3"/>
        <v>0</v>
      </c>
      <c r="J37" s="218">
        <f t="shared" si="4"/>
        <v>0</v>
      </c>
      <c r="K37" s="218">
        <f t="shared" si="5"/>
        <v>0</v>
      </c>
      <c r="L37" s="218">
        <f t="shared" si="6"/>
        <v>51</v>
      </c>
      <c r="M37" s="217">
        <v>1</v>
      </c>
      <c r="N37" s="217">
        <v>27</v>
      </c>
      <c r="O37" s="217">
        <v>17</v>
      </c>
      <c r="P37" s="217">
        <v>3</v>
      </c>
      <c r="Q37" s="217" t="s">
        <v>17</v>
      </c>
      <c r="R37" s="217">
        <v>39396</v>
      </c>
      <c r="S37" s="217">
        <v>17218</v>
      </c>
      <c r="T37" s="217">
        <v>8</v>
      </c>
    </row>
    <row r="38" spans="1:20" hidden="1" outlineLevel="4">
      <c r="A38" s="217">
        <v>3</v>
      </c>
      <c r="B38" s="217" t="s">
        <v>25</v>
      </c>
      <c r="C38" s="217" t="s">
        <v>4</v>
      </c>
      <c r="D38" s="217" t="s">
        <v>19</v>
      </c>
      <c r="E38" s="81">
        <v>77</v>
      </c>
      <c r="F38" s="82">
        <f t="shared" si="0"/>
        <v>9.9276996151996151E-3</v>
      </c>
      <c r="G38" s="82">
        <f t="shared" si="1"/>
        <v>3.9697570947570945E-3</v>
      </c>
      <c r="H38" s="218">
        <f t="shared" si="2"/>
        <v>77</v>
      </c>
      <c r="I38" s="218">
        <f t="shared" si="3"/>
        <v>0</v>
      </c>
      <c r="J38" s="218">
        <f t="shared" si="4"/>
        <v>0</v>
      </c>
      <c r="K38" s="218">
        <f t="shared" si="5"/>
        <v>0</v>
      </c>
      <c r="L38" s="218">
        <f t="shared" si="6"/>
        <v>77</v>
      </c>
      <c r="M38" s="217">
        <v>1</v>
      </c>
      <c r="N38" s="217">
        <v>27</v>
      </c>
      <c r="O38" s="217">
        <v>18</v>
      </c>
      <c r="P38" s="217">
        <v>3</v>
      </c>
      <c r="Q38" s="217" t="s">
        <v>17</v>
      </c>
      <c r="R38" s="217">
        <v>66047</v>
      </c>
      <c r="S38" s="217">
        <v>26410</v>
      </c>
      <c r="T38" s="217">
        <v>8</v>
      </c>
    </row>
    <row r="39" spans="1:20" hidden="1" outlineLevel="4">
      <c r="A39" s="217">
        <v>3</v>
      </c>
      <c r="B39" s="217" t="s">
        <v>25</v>
      </c>
      <c r="C39" s="217" t="s">
        <v>4</v>
      </c>
      <c r="D39" s="217" t="s">
        <v>21</v>
      </c>
      <c r="E39" s="81">
        <v>18</v>
      </c>
      <c r="F39" s="82">
        <f t="shared" si="0"/>
        <v>6.0693158436213998E-3</v>
      </c>
      <c r="G39" s="82">
        <f t="shared" si="1"/>
        <v>3.4368569958847738E-3</v>
      </c>
      <c r="H39" s="218">
        <f t="shared" si="2"/>
        <v>18</v>
      </c>
      <c r="I39" s="218">
        <f t="shared" si="3"/>
        <v>0</v>
      </c>
      <c r="J39" s="218">
        <f t="shared" si="4"/>
        <v>0</v>
      </c>
      <c r="K39" s="218">
        <f t="shared" si="5"/>
        <v>0</v>
      </c>
      <c r="L39" s="218">
        <f t="shared" si="6"/>
        <v>18</v>
      </c>
      <c r="M39" s="217">
        <v>1</v>
      </c>
      <c r="N39" s="217">
        <v>27</v>
      </c>
      <c r="O39" s="217">
        <v>20</v>
      </c>
      <c r="P39" s="217">
        <v>3</v>
      </c>
      <c r="Q39" s="217" t="s">
        <v>17</v>
      </c>
      <c r="R39" s="217">
        <v>9439</v>
      </c>
      <c r="S39" s="217">
        <v>5345</v>
      </c>
      <c r="T39" s="217">
        <v>8</v>
      </c>
    </row>
    <row r="40" spans="1:20" hidden="1" outlineLevel="4">
      <c r="A40" s="217">
        <v>3</v>
      </c>
      <c r="B40" s="217" t="s">
        <v>25</v>
      </c>
      <c r="C40" s="217" t="s">
        <v>4</v>
      </c>
      <c r="D40" s="217" t="s">
        <v>109</v>
      </c>
      <c r="E40" s="81">
        <v>203</v>
      </c>
      <c r="F40" s="82">
        <f t="shared" si="0"/>
        <v>7.6724708082466708E-3</v>
      </c>
      <c r="G40" s="82">
        <f t="shared" si="1"/>
        <v>2.1452517788724682E-3</v>
      </c>
      <c r="H40" s="218">
        <f t="shared" si="2"/>
        <v>203</v>
      </c>
      <c r="I40" s="218">
        <f t="shared" si="3"/>
        <v>0</v>
      </c>
      <c r="J40" s="218">
        <f t="shared" si="4"/>
        <v>0</v>
      </c>
      <c r="K40" s="218">
        <f t="shared" si="5"/>
        <v>203</v>
      </c>
      <c r="L40" s="218">
        <f t="shared" si="6"/>
        <v>0</v>
      </c>
      <c r="M40" s="217">
        <v>3</v>
      </c>
      <c r="N40" s="217">
        <v>27</v>
      </c>
      <c r="O40" s="217">
        <v>162</v>
      </c>
      <c r="P40" s="217">
        <v>3</v>
      </c>
      <c r="Q40" s="217" t="s">
        <v>17</v>
      </c>
      <c r="R40" s="217">
        <v>134569</v>
      </c>
      <c r="S40" s="217">
        <v>37626</v>
      </c>
      <c r="T40" s="217">
        <v>8</v>
      </c>
    </row>
    <row r="41" spans="1:20" hidden="1" outlineLevel="4">
      <c r="A41" s="217">
        <v>3</v>
      </c>
      <c r="B41" s="217" t="s">
        <v>25</v>
      </c>
      <c r="C41" s="217" t="s">
        <v>4</v>
      </c>
      <c r="D41" s="217" t="s">
        <v>107</v>
      </c>
      <c r="E41" s="81">
        <v>11</v>
      </c>
      <c r="F41" s="82">
        <f t="shared" si="0"/>
        <v>1.5222011784511786E-2</v>
      </c>
      <c r="G41" s="82">
        <f t="shared" si="1"/>
        <v>0</v>
      </c>
      <c r="H41" s="218">
        <f t="shared" si="2"/>
        <v>11</v>
      </c>
      <c r="I41" s="218">
        <f t="shared" si="3"/>
        <v>0</v>
      </c>
      <c r="J41" s="218">
        <f t="shared" si="4"/>
        <v>0</v>
      </c>
      <c r="K41" s="218">
        <f t="shared" si="5"/>
        <v>0</v>
      </c>
      <c r="L41" s="218">
        <f t="shared" si="6"/>
        <v>11</v>
      </c>
      <c r="M41" s="217">
        <v>8</v>
      </c>
      <c r="N41" s="217">
        <v>27</v>
      </c>
      <c r="O41" s="217">
        <v>217</v>
      </c>
      <c r="P41" s="217">
        <v>3</v>
      </c>
      <c r="Q41" s="217" t="s">
        <v>17</v>
      </c>
      <c r="R41" s="217">
        <v>14467</v>
      </c>
      <c r="S41" s="217">
        <v>0</v>
      </c>
      <c r="T41" s="217">
        <v>8</v>
      </c>
    </row>
    <row r="42" spans="1:20" hidden="1" outlineLevel="3" collapsed="1">
      <c r="A42" s="217"/>
      <c r="B42" s="217"/>
      <c r="C42" s="158" t="s">
        <v>144</v>
      </c>
      <c r="D42" s="147"/>
      <c r="E42" s="148">
        <f>SUBTOTAL(9,E37:E41)</f>
        <v>360</v>
      </c>
      <c r="F42" s="149"/>
      <c r="G42" s="149"/>
      <c r="H42" s="218">
        <f>SUBTOTAL(9,H37:H41)</f>
        <v>360</v>
      </c>
      <c r="I42" s="218">
        <f>SUBTOTAL(9,I37:I41)</f>
        <v>0</v>
      </c>
      <c r="J42" s="218">
        <f>SUBTOTAL(9,J37:J41)</f>
        <v>0</v>
      </c>
      <c r="K42" s="218">
        <f>SUBTOTAL(9,K37:K41)</f>
        <v>203</v>
      </c>
      <c r="L42" s="218">
        <f>SUBTOTAL(9,L37:L41)</f>
        <v>157</v>
      </c>
      <c r="M42" s="217"/>
      <c r="N42" s="217"/>
      <c r="O42" s="217"/>
      <c r="P42" s="217"/>
      <c r="Q42" s="217"/>
      <c r="R42" s="217">
        <f>SUBTOTAL(9,R37:R41)</f>
        <v>263918</v>
      </c>
      <c r="S42" s="217">
        <f>SUBTOTAL(9,S37:S41)</f>
        <v>86599</v>
      </c>
      <c r="T42" s="217"/>
    </row>
    <row r="43" spans="1:20" hidden="1" outlineLevel="4">
      <c r="A43" s="217">
        <v>3</v>
      </c>
      <c r="B43" s="217" t="s">
        <v>25</v>
      </c>
      <c r="C43" s="217" t="s">
        <v>6</v>
      </c>
      <c r="D43" s="217" t="s">
        <v>114</v>
      </c>
      <c r="E43" s="81">
        <v>146</v>
      </c>
      <c r="F43" s="82">
        <f t="shared" si="0"/>
        <v>2.1427733384069E-2</v>
      </c>
      <c r="G43" s="82">
        <f t="shared" si="1"/>
        <v>5.3473014967021816E-3</v>
      </c>
      <c r="H43" s="218">
        <f t="shared" si="2"/>
        <v>0</v>
      </c>
      <c r="I43" s="218">
        <f t="shared" si="3"/>
        <v>0</v>
      </c>
      <c r="J43" s="218">
        <f t="shared" si="4"/>
        <v>146</v>
      </c>
      <c r="K43" s="218">
        <f t="shared" si="5"/>
        <v>146</v>
      </c>
      <c r="L43" s="218">
        <f t="shared" si="6"/>
        <v>0</v>
      </c>
      <c r="M43" s="217">
        <v>3</v>
      </c>
      <c r="N43" s="217">
        <v>27</v>
      </c>
      <c r="O43" s="217">
        <v>169</v>
      </c>
      <c r="P43" s="217">
        <v>5</v>
      </c>
      <c r="Q43" s="217" t="s">
        <v>6</v>
      </c>
      <c r="R43" s="217">
        <v>270298</v>
      </c>
      <c r="S43" s="217">
        <v>67453</v>
      </c>
      <c r="T43" s="217">
        <v>8</v>
      </c>
    </row>
    <row r="44" spans="1:20" hidden="1" outlineLevel="3" collapsed="1">
      <c r="A44" s="217"/>
      <c r="B44" s="217"/>
      <c r="C44" s="160" t="s">
        <v>146</v>
      </c>
      <c r="D44" s="144"/>
      <c r="E44" s="154">
        <f>SUBTOTAL(9,E43:E43)</f>
        <v>146</v>
      </c>
      <c r="F44" s="155"/>
      <c r="G44" s="155"/>
      <c r="H44" s="218">
        <f>SUBTOTAL(9,H43:H43)</f>
        <v>0</v>
      </c>
      <c r="I44" s="218">
        <f>SUBTOTAL(9,I43:I43)</f>
        <v>0</v>
      </c>
      <c r="J44" s="218">
        <f>SUBTOTAL(9,J43:J43)</f>
        <v>146</v>
      </c>
      <c r="K44" s="218">
        <f>SUBTOTAL(9,K43:K43)</f>
        <v>146</v>
      </c>
      <c r="L44" s="218">
        <f>SUBTOTAL(9,L43:L43)</f>
        <v>0</v>
      </c>
      <c r="M44" s="217"/>
      <c r="N44" s="217"/>
      <c r="O44" s="217"/>
      <c r="P44" s="217"/>
      <c r="Q44" s="217"/>
      <c r="R44" s="217">
        <f>SUBTOTAL(9,R43:R43)</f>
        <v>270298</v>
      </c>
      <c r="S44" s="217">
        <f>SUBTOTAL(9,S43:S43)</f>
        <v>67453</v>
      </c>
      <c r="T44" s="217"/>
    </row>
    <row r="45" spans="1:20" ht="15.6" outlineLevel="2" collapsed="1">
      <c r="A45" s="217"/>
      <c r="B45" s="111" t="s">
        <v>83</v>
      </c>
      <c r="C45" s="77"/>
      <c r="D45" s="77"/>
      <c r="E45" s="78">
        <f>SUBTOTAL(9,E37:E43)</f>
        <v>506</v>
      </c>
      <c r="F45" s="79">
        <v>1.221947738252086E-2</v>
      </c>
      <c r="G45" s="79">
        <v>3.5237337139511055E-3</v>
      </c>
      <c r="H45" s="218">
        <f>SUBTOTAL(9,H37:H43)</f>
        <v>360</v>
      </c>
      <c r="I45" s="218">
        <f>SUBTOTAL(9,I37:I43)</f>
        <v>0</v>
      </c>
      <c r="J45" s="218">
        <f>SUBTOTAL(9,J37:J43)</f>
        <v>146</v>
      </c>
      <c r="K45" s="218">
        <f>SUBTOTAL(9,K37:K43)</f>
        <v>349</v>
      </c>
      <c r="L45" s="218">
        <f>SUBTOTAL(9,L37:L43)</f>
        <v>157</v>
      </c>
      <c r="M45" s="217"/>
      <c r="N45" s="217"/>
      <c r="O45" s="217"/>
      <c r="P45" s="217"/>
      <c r="Q45" s="217"/>
      <c r="R45" s="217">
        <f>SUBTOTAL(9,R37:R43)</f>
        <v>534216</v>
      </c>
      <c r="S45" s="217">
        <f>SUBTOTAL(9,S37:S43)</f>
        <v>154052</v>
      </c>
      <c r="T45" s="217"/>
    </row>
    <row r="46" spans="1:20" hidden="1" outlineLevel="4">
      <c r="A46" s="217">
        <v>3</v>
      </c>
      <c r="B46" s="217" t="s">
        <v>26</v>
      </c>
      <c r="C46" s="217" t="s">
        <v>4</v>
      </c>
      <c r="D46" s="217" t="s">
        <v>16</v>
      </c>
      <c r="E46" s="81">
        <v>341</v>
      </c>
      <c r="F46" s="82">
        <f t="shared" si="0"/>
        <v>7.0772577929835998E-3</v>
      </c>
      <c r="G46" s="82">
        <f t="shared" si="1"/>
        <v>7.3325662539372215E-3</v>
      </c>
      <c r="H46" s="218">
        <f t="shared" si="2"/>
        <v>341</v>
      </c>
      <c r="I46" s="218">
        <f t="shared" si="3"/>
        <v>0</v>
      </c>
      <c r="J46" s="218">
        <f t="shared" si="4"/>
        <v>0</v>
      </c>
      <c r="K46" s="218">
        <f t="shared" si="5"/>
        <v>0</v>
      </c>
      <c r="L46" s="218">
        <f t="shared" si="6"/>
        <v>341</v>
      </c>
      <c r="M46" s="217">
        <v>1</v>
      </c>
      <c r="N46" s="217">
        <v>16</v>
      </c>
      <c r="O46" s="217">
        <v>17</v>
      </c>
      <c r="P46" s="217">
        <v>3</v>
      </c>
      <c r="Q46" s="217" t="s">
        <v>17</v>
      </c>
      <c r="R46" s="217">
        <v>208513</v>
      </c>
      <c r="S46" s="217">
        <v>216035</v>
      </c>
      <c r="T46" s="217">
        <v>8</v>
      </c>
    </row>
    <row r="47" spans="1:20" hidden="1" outlineLevel="4">
      <c r="A47" s="217">
        <v>3</v>
      </c>
      <c r="B47" s="217" t="s">
        <v>26</v>
      </c>
      <c r="C47" s="217" t="s">
        <v>4</v>
      </c>
      <c r="D47" s="217" t="s">
        <v>19</v>
      </c>
      <c r="E47" s="81">
        <v>82</v>
      </c>
      <c r="F47" s="82">
        <f t="shared" si="0"/>
        <v>6.7204437669376692E-3</v>
      </c>
      <c r="G47" s="82">
        <f t="shared" si="1"/>
        <v>8.748447380307136E-3</v>
      </c>
      <c r="H47" s="218">
        <f t="shared" si="2"/>
        <v>82</v>
      </c>
      <c r="I47" s="218">
        <f t="shared" si="3"/>
        <v>0</v>
      </c>
      <c r="J47" s="218">
        <f t="shared" si="4"/>
        <v>0</v>
      </c>
      <c r="K47" s="218">
        <f t="shared" si="5"/>
        <v>0</v>
      </c>
      <c r="L47" s="218">
        <f t="shared" si="6"/>
        <v>82</v>
      </c>
      <c r="M47" s="217">
        <v>1</v>
      </c>
      <c r="N47" s="217">
        <v>16</v>
      </c>
      <c r="O47" s="217">
        <v>18</v>
      </c>
      <c r="P47" s="217">
        <v>3</v>
      </c>
      <c r="Q47" s="217" t="s">
        <v>17</v>
      </c>
      <c r="R47" s="217">
        <v>47613</v>
      </c>
      <c r="S47" s="217">
        <v>61981</v>
      </c>
      <c r="T47" s="217">
        <v>8</v>
      </c>
    </row>
    <row r="48" spans="1:20" hidden="1" outlineLevel="4">
      <c r="A48" s="217">
        <v>3</v>
      </c>
      <c r="B48" s="217" t="s">
        <v>26</v>
      </c>
      <c r="C48" s="217" t="s">
        <v>4</v>
      </c>
      <c r="D48" s="217" t="s">
        <v>20</v>
      </c>
      <c r="E48" s="81">
        <v>232</v>
      </c>
      <c r="F48" s="82">
        <f t="shared" si="0"/>
        <v>7.8193845785440603E-3</v>
      </c>
      <c r="G48" s="82">
        <f t="shared" si="1"/>
        <v>8.2334071679438063E-3</v>
      </c>
      <c r="H48" s="218">
        <f t="shared" si="2"/>
        <v>232</v>
      </c>
      <c r="I48" s="218">
        <f t="shared" si="3"/>
        <v>0</v>
      </c>
      <c r="J48" s="218">
        <f t="shared" si="4"/>
        <v>0</v>
      </c>
      <c r="K48" s="218">
        <f t="shared" si="5"/>
        <v>0</v>
      </c>
      <c r="L48" s="218">
        <f t="shared" si="6"/>
        <v>232</v>
      </c>
      <c r="M48" s="217">
        <v>1</v>
      </c>
      <c r="N48" s="217">
        <v>16</v>
      </c>
      <c r="O48" s="217">
        <v>19</v>
      </c>
      <c r="P48" s="217">
        <v>3</v>
      </c>
      <c r="Q48" s="217" t="s">
        <v>17</v>
      </c>
      <c r="R48" s="217">
        <v>156738</v>
      </c>
      <c r="S48" s="217">
        <v>165037</v>
      </c>
      <c r="T48" s="217">
        <v>8</v>
      </c>
    </row>
    <row r="49" spans="1:20" hidden="1" outlineLevel="4">
      <c r="A49" s="217">
        <v>3</v>
      </c>
      <c r="B49" s="217" t="s">
        <v>26</v>
      </c>
      <c r="C49" s="217" t="s">
        <v>4</v>
      </c>
      <c r="D49" s="217" t="s">
        <v>21</v>
      </c>
      <c r="E49" s="81">
        <v>34</v>
      </c>
      <c r="F49" s="82">
        <f t="shared" si="0"/>
        <v>6.943082788671024E-3</v>
      </c>
      <c r="G49" s="82">
        <f t="shared" si="1"/>
        <v>3.437159586056645E-3</v>
      </c>
      <c r="H49" s="218">
        <f t="shared" si="2"/>
        <v>34</v>
      </c>
      <c r="I49" s="218">
        <f t="shared" si="3"/>
        <v>0</v>
      </c>
      <c r="J49" s="218">
        <f t="shared" si="4"/>
        <v>0</v>
      </c>
      <c r="K49" s="218">
        <f t="shared" si="5"/>
        <v>0</v>
      </c>
      <c r="L49" s="218">
        <f t="shared" si="6"/>
        <v>34</v>
      </c>
      <c r="M49" s="217">
        <v>1</v>
      </c>
      <c r="N49" s="217">
        <v>16</v>
      </c>
      <c r="O49" s="217">
        <v>20</v>
      </c>
      <c r="P49" s="217">
        <v>3</v>
      </c>
      <c r="Q49" s="217" t="s">
        <v>17</v>
      </c>
      <c r="R49" s="217">
        <v>20396</v>
      </c>
      <c r="S49" s="217">
        <v>10097</v>
      </c>
      <c r="T49" s="217">
        <v>8</v>
      </c>
    </row>
    <row r="50" spans="1:20" hidden="1" outlineLevel="4">
      <c r="A50" s="217">
        <v>3</v>
      </c>
      <c r="B50" s="217" t="s">
        <v>26</v>
      </c>
      <c r="C50" s="217" t="s">
        <v>4</v>
      </c>
      <c r="D50" s="217" t="s">
        <v>169</v>
      </c>
      <c r="E50" s="81">
        <v>20</v>
      </c>
      <c r="F50" s="82">
        <f t="shared" si="0"/>
        <v>9.8541666666666656E-3</v>
      </c>
      <c r="G50" s="82">
        <f t="shared" si="1"/>
        <v>3.9415509259259265E-3</v>
      </c>
      <c r="H50" s="218">
        <f t="shared" si="2"/>
        <v>20</v>
      </c>
      <c r="I50" s="218">
        <f t="shared" si="3"/>
        <v>0</v>
      </c>
      <c r="J50" s="218">
        <f t="shared" si="4"/>
        <v>0</v>
      </c>
      <c r="K50" s="218">
        <f t="shared" si="5"/>
        <v>20</v>
      </c>
      <c r="L50" s="218">
        <f t="shared" si="6"/>
        <v>0</v>
      </c>
      <c r="M50" s="217">
        <v>3</v>
      </c>
      <c r="N50" s="217">
        <v>16</v>
      </c>
      <c r="O50" s="217">
        <v>94</v>
      </c>
      <c r="P50" s="217">
        <v>3</v>
      </c>
      <c r="Q50" s="217" t="s">
        <v>17</v>
      </c>
      <c r="R50" s="217">
        <v>17028</v>
      </c>
      <c r="S50" s="217">
        <v>6811</v>
      </c>
      <c r="T50" s="217">
        <v>8</v>
      </c>
    </row>
    <row r="51" spans="1:20" hidden="1" outlineLevel="4">
      <c r="A51" s="217">
        <v>3</v>
      </c>
      <c r="B51" s="217" t="s">
        <v>26</v>
      </c>
      <c r="C51" s="217" t="s">
        <v>4</v>
      </c>
      <c r="D51" s="217" t="s">
        <v>115</v>
      </c>
      <c r="E51" s="81">
        <v>736</v>
      </c>
      <c r="F51" s="82">
        <f t="shared" si="0"/>
        <v>8.1985016606280197E-3</v>
      </c>
      <c r="G51" s="82">
        <f t="shared" si="1"/>
        <v>2.760227958937198E-3</v>
      </c>
      <c r="H51" s="218">
        <f t="shared" si="2"/>
        <v>736</v>
      </c>
      <c r="I51" s="218">
        <f t="shared" si="3"/>
        <v>0</v>
      </c>
      <c r="J51" s="218">
        <f t="shared" si="4"/>
        <v>0</v>
      </c>
      <c r="K51" s="218">
        <f t="shared" si="5"/>
        <v>736</v>
      </c>
      <c r="L51" s="218">
        <f t="shared" si="6"/>
        <v>0</v>
      </c>
      <c r="M51" s="217">
        <v>3</v>
      </c>
      <c r="N51" s="217">
        <v>16</v>
      </c>
      <c r="O51" s="217">
        <v>171</v>
      </c>
      <c r="P51" s="217">
        <v>3</v>
      </c>
      <c r="Q51" s="217" t="s">
        <v>17</v>
      </c>
      <c r="R51" s="217">
        <v>521346</v>
      </c>
      <c r="S51" s="217">
        <v>175524</v>
      </c>
      <c r="T51" s="217">
        <v>8</v>
      </c>
    </row>
    <row r="52" spans="1:20" hidden="1" outlineLevel="4">
      <c r="A52" s="217">
        <v>3</v>
      </c>
      <c r="B52" s="217" t="s">
        <v>26</v>
      </c>
      <c r="C52" s="217" t="s">
        <v>4</v>
      </c>
      <c r="D52" s="217" t="s">
        <v>107</v>
      </c>
      <c r="E52" s="81">
        <v>19</v>
      </c>
      <c r="F52" s="82">
        <f t="shared" si="0"/>
        <v>6.4035087719298252E-3</v>
      </c>
      <c r="G52" s="82">
        <f t="shared" si="1"/>
        <v>0</v>
      </c>
      <c r="H52" s="218">
        <f t="shared" si="2"/>
        <v>19</v>
      </c>
      <c r="I52" s="218">
        <f t="shared" si="3"/>
        <v>0</v>
      </c>
      <c r="J52" s="218">
        <f t="shared" si="4"/>
        <v>0</v>
      </c>
      <c r="K52" s="218">
        <f t="shared" si="5"/>
        <v>0</v>
      </c>
      <c r="L52" s="218">
        <f t="shared" si="6"/>
        <v>19</v>
      </c>
      <c r="M52" s="217">
        <v>8</v>
      </c>
      <c r="N52" s="217">
        <v>16</v>
      </c>
      <c r="O52" s="217">
        <v>217</v>
      </c>
      <c r="P52" s="217">
        <v>3</v>
      </c>
      <c r="Q52" s="217" t="s">
        <v>17</v>
      </c>
      <c r="R52" s="217">
        <v>10512</v>
      </c>
      <c r="S52" s="217">
        <v>0</v>
      </c>
      <c r="T52" s="217">
        <v>8</v>
      </c>
    </row>
    <row r="53" spans="1:20" hidden="1" outlineLevel="4">
      <c r="A53" s="217">
        <v>3</v>
      </c>
      <c r="B53" s="217" t="s">
        <v>26</v>
      </c>
      <c r="C53" s="217" t="s">
        <v>4</v>
      </c>
      <c r="D53" s="217" t="s">
        <v>111</v>
      </c>
      <c r="E53" s="81">
        <v>1</v>
      </c>
      <c r="F53" s="82">
        <f t="shared" si="0"/>
        <v>5.6365740740740742E-3</v>
      </c>
      <c r="G53" s="82">
        <f t="shared" si="1"/>
        <v>2.7777777777777778E-4</v>
      </c>
      <c r="H53" s="218">
        <f t="shared" si="2"/>
        <v>1</v>
      </c>
      <c r="I53" s="218">
        <f t="shared" si="3"/>
        <v>0</v>
      </c>
      <c r="J53" s="218">
        <f t="shared" si="4"/>
        <v>0</v>
      </c>
      <c r="K53" s="218">
        <f t="shared" si="5"/>
        <v>1</v>
      </c>
      <c r="L53" s="218">
        <f t="shared" si="6"/>
        <v>0</v>
      </c>
      <c r="M53" s="217">
        <v>3</v>
      </c>
      <c r="N53" s="217">
        <v>16</v>
      </c>
      <c r="O53" s="217">
        <v>224</v>
      </c>
      <c r="P53" s="217">
        <v>3</v>
      </c>
      <c r="Q53" s="217" t="s">
        <v>17</v>
      </c>
      <c r="R53" s="217">
        <v>487</v>
      </c>
      <c r="S53" s="217">
        <v>24</v>
      </c>
      <c r="T53" s="217">
        <v>8</v>
      </c>
    </row>
    <row r="54" spans="1:20" hidden="1" outlineLevel="3" collapsed="1">
      <c r="A54" s="217"/>
      <c r="B54" s="217"/>
      <c r="C54" s="158" t="s">
        <v>144</v>
      </c>
      <c r="D54" s="147"/>
      <c r="E54" s="148">
        <f>SUBTOTAL(9,E46:E53)</f>
        <v>1465</v>
      </c>
      <c r="F54" s="149"/>
      <c r="G54" s="149"/>
      <c r="H54" s="218">
        <f>SUBTOTAL(9,H46:H53)</f>
        <v>1465</v>
      </c>
      <c r="I54" s="218">
        <f>SUBTOTAL(9,I46:I53)</f>
        <v>0</v>
      </c>
      <c r="J54" s="218">
        <f>SUBTOTAL(9,J46:J53)</f>
        <v>0</v>
      </c>
      <c r="K54" s="218">
        <f>SUBTOTAL(9,K46:K53)</f>
        <v>757</v>
      </c>
      <c r="L54" s="218">
        <f>SUBTOTAL(9,L46:L53)</f>
        <v>708</v>
      </c>
      <c r="M54" s="217"/>
      <c r="N54" s="217"/>
      <c r="O54" s="217"/>
      <c r="P54" s="217"/>
      <c r="Q54" s="217"/>
      <c r="R54" s="217">
        <f>SUBTOTAL(9,R46:R53)</f>
        <v>982633</v>
      </c>
      <c r="S54" s="217">
        <f>SUBTOTAL(9,S46:S53)</f>
        <v>635509</v>
      </c>
      <c r="T54" s="217"/>
    </row>
    <row r="55" spans="1:20" ht="15.6" outlineLevel="2" collapsed="1">
      <c r="A55" s="217"/>
      <c r="B55" s="111" t="s">
        <v>84</v>
      </c>
      <c r="C55" s="77"/>
      <c r="D55" s="77"/>
      <c r="E55" s="78">
        <f>SUBTOTAL(9,E46:E53)</f>
        <v>1465</v>
      </c>
      <c r="F55" s="79">
        <v>7.7631857540133983E-3</v>
      </c>
      <c r="G55" s="79">
        <v>5.0207701301984578E-3</v>
      </c>
      <c r="H55" s="218">
        <f>SUBTOTAL(9,H46:H53)</f>
        <v>1465</v>
      </c>
      <c r="I55" s="218">
        <f>SUBTOTAL(9,I46:I53)</f>
        <v>0</v>
      </c>
      <c r="J55" s="218">
        <f>SUBTOTAL(9,J46:J53)</f>
        <v>0</v>
      </c>
      <c r="K55" s="218">
        <f>SUBTOTAL(9,K46:K53)</f>
        <v>757</v>
      </c>
      <c r="L55" s="218">
        <f>SUBTOTAL(9,L46:L53)</f>
        <v>708</v>
      </c>
      <c r="M55" s="217"/>
      <c r="N55" s="217"/>
      <c r="O55" s="217"/>
      <c r="P55" s="217"/>
      <c r="Q55" s="217"/>
      <c r="R55" s="217">
        <f>SUBTOTAL(9,R46:R53)</f>
        <v>982633</v>
      </c>
      <c r="S55" s="217">
        <f>SUBTOTAL(9,S46:S53)</f>
        <v>635509</v>
      </c>
      <c r="T55" s="217"/>
    </row>
    <row r="56" spans="1:20" hidden="1" outlineLevel="4">
      <c r="A56" s="217">
        <v>3</v>
      </c>
      <c r="B56" s="217" t="s">
        <v>27</v>
      </c>
      <c r="C56" s="217" t="s">
        <v>4</v>
      </c>
      <c r="D56" s="217" t="s">
        <v>16</v>
      </c>
      <c r="E56" s="81">
        <v>103</v>
      </c>
      <c r="F56" s="82">
        <f t="shared" si="0"/>
        <v>8.7022428982380436E-3</v>
      </c>
      <c r="G56" s="82">
        <f t="shared" si="1"/>
        <v>1.0954018338727077E-2</v>
      </c>
      <c r="H56" s="218">
        <f t="shared" si="2"/>
        <v>103</v>
      </c>
      <c r="I56" s="218">
        <f t="shared" si="3"/>
        <v>0</v>
      </c>
      <c r="J56" s="218">
        <f t="shared" si="4"/>
        <v>0</v>
      </c>
      <c r="K56" s="218">
        <f t="shared" si="5"/>
        <v>0</v>
      </c>
      <c r="L56" s="218">
        <f t="shared" si="6"/>
        <v>103</v>
      </c>
      <c r="M56" s="217">
        <v>1</v>
      </c>
      <c r="N56" s="217">
        <v>26</v>
      </c>
      <c r="O56" s="217">
        <v>17</v>
      </c>
      <c r="P56" s="217">
        <v>3</v>
      </c>
      <c r="Q56" s="217" t="s">
        <v>17</v>
      </c>
      <c r="R56" s="217">
        <v>77443</v>
      </c>
      <c r="S56" s="217">
        <v>97482</v>
      </c>
      <c r="T56" s="217">
        <v>8</v>
      </c>
    </row>
    <row r="57" spans="1:20" hidden="1" outlineLevel="4">
      <c r="A57" s="217">
        <v>3</v>
      </c>
      <c r="B57" s="217" t="s">
        <v>27</v>
      </c>
      <c r="C57" s="217" t="s">
        <v>4</v>
      </c>
      <c r="D57" s="217" t="s">
        <v>19</v>
      </c>
      <c r="E57" s="81">
        <v>42</v>
      </c>
      <c r="F57" s="82">
        <f t="shared" si="0"/>
        <v>7.0166446208112868E-3</v>
      </c>
      <c r="G57" s="82">
        <f t="shared" si="1"/>
        <v>1.0181051587301588E-2</v>
      </c>
      <c r="H57" s="218">
        <f t="shared" si="2"/>
        <v>42</v>
      </c>
      <c r="I57" s="218">
        <f t="shared" si="3"/>
        <v>0</v>
      </c>
      <c r="J57" s="218">
        <f t="shared" si="4"/>
        <v>0</v>
      </c>
      <c r="K57" s="218">
        <f t="shared" si="5"/>
        <v>0</v>
      </c>
      <c r="L57" s="218">
        <f t="shared" si="6"/>
        <v>42</v>
      </c>
      <c r="M57" s="217">
        <v>1</v>
      </c>
      <c r="N57" s="217">
        <v>26</v>
      </c>
      <c r="O57" s="217">
        <v>18</v>
      </c>
      <c r="P57" s="217">
        <v>3</v>
      </c>
      <c r="Q57" s="217" t="s">
        <v>17</v>
      </c>
      <c r="R57" s="217">
        <v>25462</v>
      </c>
      <c r="S57" s="217">
        <v>36945</v>
      </c>
      <c r="T57" s="217">
        <v>8</v>
      </c>
    </row>
    <row r="58" spans="1:20" hidden="1" outlineLevel="4">
      <c r="A58" s="217">
        <v>3</v>
      </c>
      <c r="B58" s="217" t="s">
        <v>27</v>
      </c>
      <c r="C58" s="217" t="s">
        <v>4</v>
      </c>
      <c r="D58" s="217" t="s">
        <v>21</v>
      </c>
      <c r="E58" s="81">
        <v>53</v>
      </c>
      <c r="F58" s="82">
        <f t="shared" si="0"/>
        <v>7.3451694619147447E-3</v>
      </c>
      <c r="G58" s="82">
        <f t="shared" si="1"/>
        <v>1.6009564989517822E-2</v>
      </c>
      <c r="H58" s="218">
        <f t="shared" si="2"/>
        <v>53</v>
      </c>
      <c r="I58" s="218">
        <f t="shared" si="3"/>
        <v>0</v>
      </c>
      <c r="J58" s="218">
        <f t="shared" si="4"/>
        <v>0</v>
      </c>
      <c r="K58" s="218">
        <f t="shared" si="5"/>
        <v>0</v>
      </c>
      <c r="L58" s="218">
        <f t="shared" si="6"/>
        <v>53</v>
      </c>
      <c r="M58" s="217">
        <v>1</v>
      </c>
      <c r="N58" s="217">
        <v>26</v>
      </c>
      <c r="O58" s="217">
        <v>20</v>
      </c>
      <c r="P58" s="217">
        <v>3</v>
      </c>
      <c r="Q58" s="217" t="s">
        <v>17</v>
      </c>
      <c r="R58" s="217">
        <v>33635</v>
      </c>
      <c r="S58" s="217">
        <v>73311</v>
      </c>
      <c r="T58" s="217">
        <v>8</v>
      </c>
    </row>
    <row r="59" spans="1:20" hidden="1" outlineLevel="4">
      <c r="A59" s="217">
        <v>3</v>
      </c>
      <c r="B59" s="217" t="s">
        <v>27</v>
      </c>
      <c r="C59" s="217" t="s">
        <v>4</v>
      </c>
      <c r="D59" s="217" t="s">
        <v>109</v>
      </c>
      <c r="E59" s="81">
        <v>147</v>
      </c>
      <c r="F59" s="82">
        <f t="shared" si="0"/>
        <v>8.0683893927941536E-3</v>
      </c>
      <c r="G59" s="82">
        <f t="shared" si="1"/>
        <v>6.2096088435374145E-3</v>
      </c>
      <c r="H59" s="218">
        <f t="shared" si="2"/>
        <v>147</v>
      </c>
      <c r="I59" s="218">
        <f t="shared" si="3"/>
        <v>0</v>
      </c>
      <c r="J59" s="218">
        <f t="shared" si="4"/>
        <v>0</v>
      </c>
      <c r="K59" s="218">
        <f t="shared" si="5"/>
        <v>147</v>
      </c>
      <c r="L59" s="218">
        <f t="shared" si="6"/>
        <v>0</v>
      </c>
      <c r="M59" s="217">
        <v>3</v>
      </c>
      <c r="N59" s="217">
        <v>26</v>
      </c>
      <c r="O59" s="217">
        <v>162</v>
      </c>
      <c r="P59" s="217">
        <v>3</v>
      </c>
      <c r="Q59" s="217" t="s">
        <v>17</v>
      </c>
      <c r="R59" s="217">
        <v>102475</v>
      </c>
      <c r="S59" s="217">
        <v>78867</v>
      </c>
      <c r="T59" s="217">
        <v>8</v>
      </c>
    </row>
    <row r="60" spans="1:20" hidden="1" outlineLevel="4">
      <c r="A60" s="217">
        <v>3</v>
      </c>
      <c r="B60" s="217" t="s">
        <v>27</v>
      </c>
      <c r="C60" s="217" t="s">
        <v>4</v>
      </c>
      <c r="D60" s="217" t="s">
        <v>107</v>
      </c>
      <c r="E60" s="81">
        <v>9</v>
      </c>
      <c r="F60" s="82">
        <f t="shared" si="0"/>
        <v>1.2007458847736624E-2</v>
      </c>
      <c r="G60" s="82">
        <f t="shared" si="1"/>
        <v>0</v>
      </c>
      <c r="H60" s="218">
        <f t="shared" si="2"/>
        <v>9</v>
      </c>
      <c r="I60" s="218">
        <f t="shared" si="3"/>
        <v>0</v>
      </c>
      <c r="J60" s="218">
        <f t="shared" si="4"/>
        <v>0</v>
      </c>
      <c r="K60" s="218">
        <f t="shared" si="5"/>
        <v>0</v>
      </c>
      <c r="L60" s="218">
        <f t="shared" si="6"/>
        <v>9</v>
      </c>
      <c r="M60" s="217">
        <v>8</v>
      </c>
      <c r="N60" s="217">
        <v>26</v>
      </c>
      <c r="O60" s="217">
        <v>217</v>
      </c>
      <c r="P60" s="217">
        <v>3</v>
      </c>
      <c r="Q60" s="217" t="s">
        <v>17</v>
      </c>
      <c r="R60" s="217">
        <v>9337</v>
      </c>
      <c r="S60" s="217">
        <v>0</v>
      </c>
      <c r="T60" s="217">
        <v>8</v>
      </c>
    </row>
    <row r="61" spans="1:20" hidden="1" outlineLevel="3" collapsed="1">
      <c r="A61" s="217"/>
      <c r="B61" s="217"/>
      <c r="C61" s="158" t="s">
        <v>144</v>
      </c>
      <c r="D61" s="147"/>
      <c r="E61" s="148">
        <f>SUBTOTAL(9,E56:E60)</f>
        <v>354</v>
      </c>
      <c r="F61" s="149"/>
      <c r="G61" s="149"/>
      <c r="H61" s="218">
        <f>SUBTOTAL(9,H56:H60)</f>
        <v>354</v>
      </c>
      <c r="I61" s="218">
        <f>SUBTOTAL(9,I56:I60)</f>
        <v>0</v>
      </c>
      <c r="J61" s="218">
        <f>SUBTOTAL(9,J56:J60)</f>
        <v>0</v>
      </c>
      <c r="K61" s="218">
        <f>SUBTOTAL(9,K56:K60)</f>
        <v>147</v>
      </c>
      <c r="L61" s="218">
        <f>SUBTOTAL(9,L56:L60)</f>
        <v>207</v>
      </c>
      <c r="M61" s="217"/>
      <c r="N61" s="217"/>
      <c r="O61" s="217"/>
      <c r="P61" s="217"/>
      <c r="Q61" s="217"/>
      <c r="R61" s="217">
        <f>SUBTOTAL(9,R56:R60)</f>
        <v>248352</v>
      </c>
      <c r="S61" s="217">
        <f>SUBTOTAL(9,S56:S60)</f>
        <v>286605</v>
      </c>
      <c r="T61" s="217"/>
    </row>
    <row r="62" spans="1:20" hidden="1" outlineLevel="4">
      <c r="A62" s="217">
        <v>3</v>
      </c>
      <c r="B62" s="217" t="s">
        <v>27</v>
      </c>
      <c r="C62" s="217" t="s">
        <v>5</v>
      </c>
      <c r="D62" s="217" t="s">
        <v>28</v>
      </c>
      <c r="E62" s="81">
        <v>9</v>
      </c>
      <c r="F62" s="82">
        <f t="shared" si="0"/>
        <v>3.4210390946502058E-2</v>
      </c>
      <c r="G62" s="82">
        <f t="shared" si="1"/>
        <v>6.3850308641975302E-3</v>
      </c>
      <c r="H62" s="218">
        <f t="shared" si="2"/>
        <v>0</v>
      </c>
      <c r="I62" s="218">
        <f t="shared" si="3"/>
        <v>9</v>
      </c>
      <c r="J62" s="218">
        <f t="shared" si="4"/>
        <v>0</v>
      </c>
      <c r="K62" s="218">
        <f t="shared" si="5"/>
        <v>0</v>
      </c>
      <c r="L62" s="218">
        <f t="shared" si="6"/>
        <v>9</v>
      </c>
      <c r="M62" s="217">
        <v>1</v>
      </c>
      <c r="N62" s="217">
        <v>26</v>
      </c>
      <c r="O62" s="217">
        <v>173</v>
      </c>
      <c r="P62" s="217">
        <v>12</v>
      </c>
      <c r="Q62" s="217" t="s">
        <v>29</v>
      </c>
      <c r="R62" s="217">
        <v>26602</v>
      </c>
      <c r="S62" s="217">
        <v>4965</v>
      </c>
      <c r="T62" s="217">
        <v>8</v>
      </c>
    </row>
    <row r="63" spans="1:20" hidden="1" outlineLevel="4">
      <c r="A63" s="217">
        <v>3</v>
      </c>
      <c r="B63" s="217" t="s">
        <v>27</v>
      </c>
      <c r="C63" s="217" t="s">
        <v>5</v>
      </c>
      <c r="D63" s="217" t="s">
        <v>30</v>
      </c>
      <c r="E63" s="81">
        <v>6</v>
      </c>
      <c r="F63" s="82">
        <f t="shared" si="0"/>
        <v>4.0287422839506176E-2</v>
      </c>
      <c r="G63" s="82">
        <f t="shared" si="1"/>
        <v>9.0376157407407412E-2</v>
      </c>
      <c r="H63" s="218">
        <f t="shared" si="2"/>
        <v>0</v>
      </c>
      <c r="I63" s="218">
        <f t="shared" si="3"/>
        <v>6</v>
      </c>
      <c r="J63" s="218">
        <f t="shared" si="4"/>
        <v>0</v>
      </c>
      <c r="K63" s="218">
        <f t="shared" si="5"/>
        <v>0</v>
      </c>
      <c r="L63" s="218">
        <f t="shared" si="6"/>
        <v>6</v>
      </c>
      <c r="M63" s="217">
        <v>1</v>
      </c>
      <c r="N63" s="217">
        <v>26</v>
      </c>
      <c r="O63" s="217">
        <v>174</v>
      </c>
      <c r="P63" s="217">
        <v>12</v>
      </c>
      <c r="Q63" s="217" t="s">
        <v>29</v>
      </c>
      <c r="R63" s="217">
        <v>20885</v>
      </c>
      <c r="S63" s="217">
        <v>46851</v>
      </c>
      <c r="T63" s="217">
        <v>8</v>
      </c>
    </row>
    <row r="64" spans="1:20" hidden="1" outlineLevel="4">
      <c r="A64" s="217">
        <v>3</v>
      </c>
      <c r="B64" s="217" t="s">
        <v>27</v>
      </c>
      <c r="C64" s="217" t="s">
        <v>5</v>
      </c>
      <c r="D64" s="217" t="s">
        <v>31</v>
      </c>
      <c r="E64" s="81">
        <v>26</v>
      </c>
      <c r="F64" s="82">
        <f t="shared" si="0"/>
        <v>2.2191061253561253E-2</v>
      </c>
      <c r="G64" s="82">
        <f t="shared" si="1"/>
        <v>1.6124910968660967E-2</v>
      </c>
      <c r="H64" s="218">
        <f t="shared" si="2"/>
        <v>0</v>
      </c>
      <c r="I64" s="218">
        <f t="shared" si="3"/>
        <v>26</v>
      </c>
      <c r="J64" s="218">
        <f t="shared" si="4"/>
        <v>0</v>
      </c>
      <c r="K64" s="218">
        <f t="shared" si="5"/>
        <v>0</v>
      </c>
      <c r="L64" s="218">
        <f t="shared" si="6"/>
        <v>26</v>
      </c>
      <c r="M64" s="217">
        <v>1</v>
      </c>
      <c r="N64" s="217">
        <v>26</v>
      </c>
      <c r="O64" s="217">
        <v>175</v>
      </c>
      <c r="P64" s="217">
        <v>12</v>
      </c>
      <c r="Q64" s="217" t="s">
        <v>29</v>
      </c>
      <c r="R64" s="217">
        <v>49850</v>
      </c>
      <c r="S64" s="217">
        <v>36223</v>
      </c>
      <c r="T64" s="217">
        <v>8</v>
      </c>
    </row>
    <row r="65" spans="1:20" hidden="1" outlineLevel="4">
      <c r="A65" s="217">
        <v>3</v>
      </c>
      <c r="B65" s="217" t="s">
        <v>27</v>
      </c>
      <c r="C65" s="217" t="s">
        <v>5</v>
      </c>
      <c r="D65" s="217" t="s">
        <v>32</v>
      </c>
      <c r="E65" s="81">
        <v>66</v>
      </c>
      <c r="F65" s="82">
        <f t="shared" si="0"/>
        <v>2.4541771885521885E-2</v>
      </c>
      <c r="G65" s="82">
        <f t="shared" si="1"/>
        <v>9.3518518518518525E-3</v>
      </c>
      <c r="H65" s="218">
        <f t="shared" si="2"/>
        <v>0</v>
      </c>
      <c r="I65" s="218">
        <f t="shared" si="3"/>
        <v>66</v>
      </c>
      <c r="J65" s="218">
        <f t="shared" si="4"/>
        <v>0</v>
      </c>
      <c r="K65" s="218">
        <f t="shared" si="5"/>
        <v>0</v>
      </c>
      <c r="L65" s="218">
        <f t="shared" si="6"/>
        <v>66</v>
      </c>
      <c r="M65" s="217">
        <v>1</v>
      </c>
      <c r="N65" s="217">
        <v>26</v>
      </c>
      <c r="O65" s="217">
        <v>199</v>
      </c>
      <c r="P65" s="217">
        <v>12</v>
      </c>
      <c r="Q65" s="217" t="s">
        <v>29</v>
      </c>
      <c r="R65" s="217">
        <v>139947</v>
      </c>
      <c r="S65" s="217">
        <v>53328</v>
      </c>
      <c r="T65" s="217">
        <v>8</v>
      </c>
    </row>
    <row r="66" spans="1:20" hidden="1" outlineLevel="3" collapsed="1">
      <c r="A66" s="217"/>
      <c r="B66" s="217"/>
      <c r="C66" s="159" t="s">
        <v>145</v>
      </c>
      <c r="D66" s="151"/>
      <c r="E66" s="152">
        <f>SUBTOTAL(9,E62:E65)</f>
        <v>107</v>
      </c>
      <c r="F66" s="153"/>
      <c r="G66" s="153"/>
      <c r="H66" s="218">
        <f>SUBTOTAL(9,H62:H65)</f>
        <v>0</v>
      </c>
      <c r="I66" s="218">
        <f>SUBTOTAL(9,I62:I65)</f>
        <v>107</v>
      </c>
      <c r="J66" s="218">
        <f>SUBTOTAL(9,J62:J65)</f>
        <v>0</v>
      </c>
      <c r="K66" s="218">
        <f>SUBTOTAL(9,K62:K65)</f>
        <v>0</v>
      </c>
      <c r="L66" s="218">
        <f>SUBTOTAL(9,L62:L65)</f>
        <v>107</v>
      </c>
      <c r="M66" s="217"/>
      <c r="N66" s="217"/>
      <c r="O66" s="217"/>
      <c r="P66" s="217"/>
      <c r="Q66" s="217"/>
      <c r="R66" s="217">
        <f>SUBTOTAL(9,R62:R65)</f>
        <v>237284</v>
      </c>
      <c r="S66" s="217">
        <f>SUBTOTAL(9,S62:S65)</f>
        <v>141367</v>
      </c>
      <c r="T66" s="217"/>
    </row>
    <row r="67" spans="1:20" hidden="1" outlineLevel="4">
      <c r="A67" s="217">
        <v>3</v>
      </c>
      <c r="B67" s="217" t="s">
        <v>27</v>
      </c>
      <c r="C67" s="217" t="s">
        <v>6</v>
      </c>
      <c r="D67" s="217" t="s">
        <v>33</v>
      </c>
      <c r="E67" s="81">
        <v>95</v>
      </c>
      <c r="F67" s="82">
        <f t="shared" si="0"/>
        <v>1.2279361598440546E-2</v>
      </c>
      <c r="G67" s="82">
        <f t="shared" si="1"/>
        <v>2.2904483430799222E-3</v>
      </c>
      <c r="H67" s="218">
        <f t="shared" si="2"/>
        <v>0</v>
      </c>
      <c r="I67" s="218">
        <f t="shared" si="3"/>
        <v>0</v>
      </c>
      <c r="J67" s="218">
        <f t="shared" si="4"/>
        <v>95</v>
      </c>
      <c r="K67" s="218">
        <f t="shared" si="5"/>
        <v>0</v>
      </c>
      <c r="L67" s="218">
        <f t="shared" si="6"/>
        <v>95</v>
      </c>
      <c r="M67" s="217">
        <v>1</v>
      </c>
      <c r="N67" s="217">
        <v>26</v>
      </c>
      <c r="O67" s="217">
        <v>86</v>
      </c>
      <c r="P67" s="217">
        <v>5</v>
      </c>
      <c r="Q67" s="217" t="s">
        <v>6</v>
      </c>
      <c r="R67" s="217">
        <v>100789</v>
      </c>
      <c r="S67" s="217">
        <v>18800</v>
      </c>
      <c r="T67" s="217">
        <v>8</v>
      </c>
    </row>
    <row r="68" spans="1:20" hidden="1" outlineLevel="4">
      <c r="A68" s="217">
        <v>3</v>
      </c>
      <c r="B68" s="217" t="s">
        <v>27</v>
      </c>
      <c r="C68" s="217" t="s">
        <v>6</v>
      </c>
      <c r="D68" s="217" t="s">
        <v>34</v>
      </c>
      <c r="E68" s="81">
        <v>619</v>
      </c>
      <c r="F68" s="82">
        <f t="shared" si="0"/>
        <v>9.881342368216358E-3</v>
      </c>
      <c r="G68" s="82">
        <f t="shared" si="1"/>
        <v>2.3164228444923114E-3</v>
      </c>
      <c r="H68" s="218">
        <f t="shared" si="2"/>
        <v>0</v>
      </c>
      <c r="I68" s="218">
        <f t="shared" si="3"/>
        <v>0</v>
      </c>
      <c r="J68" s="218">
        <f t="shared" si="4"/>
        <v>619</v>
      </c>
      <c r="K68" s="218">
        <f t="shared" si="5"/>
        <v>0</v>
      </c>
      <c r="L68" s="218">
        <f t="shared" si="6"/>
        <v>619</v>
      </c>
      <c r="M68" s="217">
        <v>1</v>
      </c>
      <c r="N68" s="217">
        <v>26</v>
      </c>
      <c r="O68" s="217">
        <v>103</v>
      </c>
      <c r="P68" s="217">
        <v>5</v>
      </c>
      <c r="Q68" s="217" t="s">
        <v>6</v>
      </c>
      <c r="R68" s="217">
        <v>528470</v>
      </c>
      <c r="S68" s="217">
        <v>123886</v>
      </c>
      <c r="T68" s="217">
        <v>8</v>
      </c>
    </row>
    <row r="69" spans="1:20" hidden="1" outlineLevel="4">
      <c r="A69" s="217">
        <v>3</v>
      </c>
      <c r="B69" s="217" t="s">
        <v>27</v>
      </c>
      <c r="C69" s="217" t="s">
        <v>6</v>
      </c>
      <c r="D69" s="217" t="s">
        <v>114</v>
      </c>
      <c r="E69" s="81">
        <v>123</v>
      </c>
      <c r="F69" s="82">
        <f t="shared" si="0"/>
        <v>8.6104524239686842E-3</v>
      </c>
      <c r="G69" s="82">
        <f t="shared" si="1"/>
        <v>1.3117283950617284E-3</v>
      </c>
      <c r="H69" s="218">
        <f t="shared" si="2"/>
        <v>0</v>
      </c>
      <c r="I69" s="218">
        <f t="shared" si="3"/>
        <v>0</v>
      </c>
      <c r="J69" s="218">
        <f t="shared" si="4"/>
        <v>123</v>
      </c>
      <c r="K69" s="218">
        <f t="shared" si="5"/>
        <v>123</v>
      </c>
      <c r="L69" s="218">
        <f t="shared" si="6"/>
        <v>0</v>
      </c>
      <c r="M69" s="217">
        <v>3</v>
      </c>
      <c r="N69" s="217">
        <v>26</v>
      </c>
      <c r="O69" s="217">
        <v>169</v>
      </c>
      <c r="P69" s="217">
        <v>5</v>
      </c>
      <c r="Q69" s="217" t="s">
        <v>6</v>
      </c>
      <c r="R69" s="217">
        <v>91505</v>
      </c>
      <c r="S69" s="217">
        <v>13940</v>
      </c>
      <c r="T69" s="217">
        <v>8</v>
      </c>
    </row>
    <row r="70" spans="1:20" hidden="1" outlineLevel="4">
      <c r="A70" s="217">
        <v>3</v>
      </c>
      <c r="B70" s="217" t="s">
        <v>27</v>
      </c>
      <c r="C70" s="217" t="s">
        <v>6</v>
      </c>
      <c r="D70" s="217" t="s">
        <v>35</v>
      </c>
      <c r="E70" s="81">
        <v>200</v>
      </c>
      <c r="F70" s="82">
        <f t="shared" ref="F70:F133" si="7">R70/E70/86400</f>
        <v>5.2560185185185184E-3</v>
      </c>
      <c r="G70" s="82">
        <f t="shared" si="1"/>
        <v>1.8885416666666666E-3</v>
      </c>
      <c r="H70" s="218">
        <f t="shared" si="2"/>
        <v>0</v>
      </c>
      <c r="I70" s="218">
        <f t="shared" si="3"/>
        <v>0</v>
      </c>
      <c r="J70" s="218">
        <f t="shared" si="4"/>
        <v>200</v>
      </c>
      <c r="K70" s="218">
        <f t="shared" si="5"/>
        <v>0</v>
      </c>
      <c r="L70" s="218">
        <f t="shared" ref="L70:L133" si="8">IF(M70&lt;&gt;3,E70,0)</f>
        <v>200</v>
      </c>
      <c r="M70" s="217">
        <v>1</v>
      </c>
      <c r="N70" s="217">
        <v>26</v>
      </c>
      <c r="O70" s="217">
        <v>172</v>
      </c>
      <c r="P70" s="217">
        <v>5</v>
      </c>
      <c r="Q70" s="217" t="s">
        <v>6</v>
      </c>
      <c r="R70" s="217">
        <v>90824</v>
      </c>
      <c r="S70" s="217">
        <v>32634</v>
      </c>
      <c r="T70" s="217">
        <v>8</v>
      </c>
    </row>
    <row r="71" spans="1:20" hidden="1" outlineLevel="3" collapsed="1">
      <c r="A71" s="217"/>
      <c r="B71" s="217"/>
      <c r="C71" s="160" t="s">
        <v>146</v>
      </c>
      <c r="D71" s="144"/>
      <c r="E71" s="154">
        <f>SUBTOTAL(9,E67:E70)</f>
        <v>1037</v>
      </c>
      <c r="F71" s="155"/>
      <c r="G71" s="155"/>
      <c r="H71" s="218">
        <f>SUBTOTAL(9,H67:H70)</f>
        <v>0</v>
      </c>
      <c r="I71" s="218">
        <f>SUBTOTAL(9,I67:I70)</f>
        <v>0</v>
      </c>
      <c r="J71" s="218">
        <f>SUBTOTAL(9,J67:J70)</f>
        <v>1037</v>
      </c>
      <c r="K71" s="218">
        <f>SUBTOTAL(9,K67:K70)</f>
        <v>123</v>
      </c>
      <c r="L71" s="218">
        <f>SUBTOTAL(9,L67:L70)</f>
        <v>914</v>
      </c>
      <c r="M71" s="217"/>
      <c r="N71" s="217"/>
      <c r="O71" s="217"/>
      <c r="P71" s="217"/>
      <c r="Q71" s="217"/>
      <c r="R71" s="217">
        <f>SUBTOTAL(9,R67:R70)</f>
        <v>811588</v>
      </c>
      <c r="S71" s="217">
        <f>SUBTOTAL(9,S67:S70)</f>
        <v>189260</v>
      </c>
      <c r="T71" s="217"/>
    </row>
    <row r="72" spans="1:20" ht="15.6" outlineLevel="2" collapsed="1">
      <c r="A72" s="217"/>
      <c r="B72" s="111" t="s">
        <v>85</v>
      </c>
      <c r="C72" s="77"/>
      <c r="D72" s="77"/>
      <c r="E72" s="78">
        <f>SUBTOTAL(9,E56:E70)</f>
        <v>1498</v>
      </c>
      <c r="F72" s="79">
        <v>1.0022808188696039E-2</v>
      </c>
      <c r="G72" s="79">
        <v>4.7689511941848397E-3</v>
      </c>
      <c r="H72" s="218">
        <f>SUBTOTAL(9,H56:H70)</f>
        <v>354</v>
      </c>
      <c r="I72" s="218">
        <f>SUBTOTAL(9,I56:I70)</f>
        <v>107</v>
      </c>
      <c r="J72" s="218">
        <f>SUBTOTAL(9,J56:J70)</f>
        <v>1037</v>
      </c>
      <c r="K72" s="218">
        <f>SUBTOTAL(9,K56:K70)</f>
        <v>270</v>
      </c>
      <c r="L72" s="218">
        <f>SUBTOTAL(9,L56:L70)</f>
        <v>1228</v>
      </c>
      <c r="M72" s="217"/>
      <c r="N72" s="217"/>
      <c r="O72" s="217"/>
      <c r="P72" s="217"/>
      <c r="Q72" s="217"/>
      <c r="R72" s="217">
        <f>SUBTOTAL(9,R56:R70)</f>
        <v>1297224</v>
      </c>
      <c r="S72" s="217">
        <f>SUBTOTAL(9,S56:S70)</f>
        <v>617232</v>
      </c>
      <c r="T72" s="217"/>
    </row>
    <row r="73" spans="1:20" hidden="1" outlineLevel="4">
      <c r="A73" s="217">
        <v>3</v>
      </c>
      <c r="B73" s="217" t="s">
        <v>36</v>
      </c>
      <c r="C73" s="217" t="s">
        <v>4</v>
      </c>
      <c r="D73" s="217" t="s">
        <v>16</v>
      </c>
      <c r="E73" s="81">
        <v>109</v>
      </c>
      <c r="F73" s="82">
        <f t="shared" si="7"/>
        <v>8.100896194359497E-3</v>
      </c>
      <c r="G73" s="82">
        <f t="shared" si="1"/>
        <v>2.0276928304451243E-3</v>
      </c>
      <c r="H73" s="218">
        <f t="shared" si="2"/>
        <v>109</v>
      </c>
      <c r="I73" s="218">
        <f t="shared" si="3"/>
        <v>0</v>
      </c>
      <c r="J73" s="218">
        <f t="shared" si="4"/>
        <v>0</v>
      </c>
      <c r="K73" s="218">
        <f t="shared" si="5"/>
        <v>0</v>
      </c>
      <c r="L73" s="218">
        <f t="shared" si="8"/>
        <v>109</v>
      </c>
      <c r="M73" s="217">
        <v>1</v>
      </c>
      <c r="N73" s="217">
        <v>18</v>
      </c>
      <c r="O73" s="217">
        <v>17</v>
      </c>
      <c r="P73" s="217">
        <v>3</v>
      </c>
      <c r="Q73" s="217" t="s">
        <v>17</v>
      </c>
      <c r="R73" s="217">
        <v>76291</v>
      </c>
      <c r="S73" s="217">
        <v>19096</v>
      </c>
      <c r="T73" s="217">
        <v>8</v>
      </c>
    </row>
    <row r="74" spans="1:20" hidden="1" outlineLevel="4">
      <c r="A74" s="217">
        <v>3</v>
      </c>
      <c r="B74" s="217" t="s">
        <v>36</v>
      </c>
      <c r="C74" s="217" t="s">
        <v>4</v>
      </c>
      <c r="D74" s="217" t="s">
        <v>19</v>
      </c>
      <c r="E74" s="81">
        <v>337</v>
      </c>
      <c r="F74" s="82">
        <f t="shared" si="7"/>
        <v>5.1877953621277065E-3</v>
      </c>
      <c r="G74" s="82">
        <f t="shared" si="1"/>
        <v>2.9325337949225191E-3</v>
      </c>
      <c r="H74" s="218">
        <f t="shared" si="2"/>
        <v>337</v>
      </c>
      <c r="I74" s="218">
        <f t="shared" si="3"/>
        <v>0</v>
      </c>
      <c r="J74" s="218">
        <f t="shared" si="4"/>
        <v>0</v>
      </c>
      <c r="K74" s="218">
        <f t="shared" si="5"/>
        <v>0</v>
      </c>
      <c r="L74" s="218">
        <f t="shared" si="8"/>
        <v>337</v>
      </c>
      <c r="M74" s="217">
        <v>1</v>
      </c>
      <c r="N74" s="217">
        <v>18</v>
      </c>
      <c r="O74" s="217">
        <v>18</v>
      </c>
      <c r="P74" s="217">
        <v>3</v>
      </c>
      <c r="Q74" s="217" t="s">
        <v>17</v>
      </c>
      <c r="R74" s="217">
        <v>151052</v>
      </c>
      <c r="S74" s="217">
        <v>85386</v>
      </c>
      <c r="T74" s="217">
        <v>8</v>
      </c>
    </row>
    <row r="75" spans="1:20" hidden="1" outlineLevel="4">
      <c r="A75" s="217">
        <v>3</v>
      </c>
      <c r="B75" s="217" t="s">
        <v>36</v>
      </c>
      <c r="C75" s="217" t="s">
        <v>4</v>
      </c>
      <c r="D75" s="217" t="s">
        <v>21</v>
      </c>
      <c r="E75" s="81">
        <v>251</v>
      </c>
      <c r="F75" s="82">
        <f t="shared" si="7"/>
        <v>5.3683414490187402E-3</v>
      </c>
      <c r="G75" s="82">
        <f t="shared" si="1"/>
        <v>3.2303194628891837E-3</v>
      </c>
      <c r="H75" s="218">
        <f t="shared" si="2"/>
        <v>251</v>
      </c>
      <c r="I75" s="218">
        <f t="shared" si="3"/>
        <v>0</v>
      </c>
      <c r="J75" s="218">
        <f t="shared" si="4"/>
        <v>0</v>
      </c>
      <c r="K75" s="218">
        <f t="shared" si="5"/>
        <v>0</v>
      </c>
      <c r="L75" s="218">
        <f t="shared" si="8"/>
        <v>251</v>
      </c>
      <c r="M75" s="217">
        <v>1</v>
      </c>
      <c r="N75" s="217">
        <v>18</v>
      </c>
      <c r="O75" s="217">
        <v>20</v>
      </c>
      <c r="P75" s="217">
        <v>3</v>
      </c>
      <c r="Q75" s="217" t="s">
        <v>17</v>
      </c>
      <c r="R75" s="217">
        <v>116420</v>
      </c>
      <c r="S75" s="217">
        <v>70054</v>
      </c>
      <c r="T75" s="217">
        <v>8</v>
      </c>
    </row>
    <row r="76" spans="1:20" hidden="1" outlineLevel="4">
      <c r="A76" s="217">
        <v>3</v>
      </c>
      <c r="B76" s="217" t="s">
        <v>36</v>
      </c>
      <c r="C76" s="217" t="s">
        <v>4</v>
      </c>
      <c r="D76" s="217" t="s">
        <v>107</v>
      </c>
      <c r="E76" s="81">
        <v>234</v>
      </c>
      <c r="F76" s="82">
        <f t="shared" si="7"/>
        <v>4.6244855967078188E-3</v>
      </c>
      <c r="G76" s="82">
        <f t="shared" si="1"/>
        <v>9.8923710034821154E-8</v>
      </c>
      <c r="H76" s="218">
        <f t="shared" si="2"/>
        <v>234</v>
      </c>
      <c r="I76" s="218">
        <f t="shared" si="3"/>
        <v>0</v>
      </c>
      <c r="J76" s="218">
        <f t="shared" si="4"/>
        <v>0</v>
      </c>
      <c r="K76" s="218">
        <f t="shared" si="5"/>
        <v>0</v>
      </c>
      <c r="L76" s="218">
        <f t="shared" si="8"/>
        <v>234</v>
      </c>
      <c r="M76" s="217">
        <v>8</v>
      </c>
      <c r="N76" s="217">
        <v>18</v>
      </c>
      <c r="O76" s="217">
        <v>217</v>
      </c>
      <c r="P76" s="217">
        <v>3</v>
      </c>
      <c r="Q76" s="217" t="s">
        <v>17</v>
      </c>
      <c r="R76" s="217">
        <v>93496</v>
      </c>
      <c r="S76" s="217">
        <v>2</v>
      </c>
      <c r="T76" s="217">
        <v>8</v>
      </c>
    </row>
    <row r="77" spans="1:20" hidden="1" outlineLevel="3" collapsed="1">
      <c r="A77" s="217"/>
      <c r="B77" s="217"/>
      <c r="C77" s="158" t="s">
        <v>144</v>
      </c>
      <c r="D77" s="147"/>
      <c r="E77" s="148">
        <f>SUBTOTAL(9,E73:E76)</f>
        <v>931</v>
      </c>
      <c r="F77" s="149"/>
      <c r="G77" s="149"/>
      <c r="H77" s="218">
        <f>SUBTOTAL(9,H73:H76)</f>
        <v>931</v>
      </c>
      <c r="I77" s="218">
        <f>SUBTOTAL(9,I73:I76)</f>
        <v>0</v>
      </c>
      <c r="J77" s="218">
        <f>SUBTOTAL(9,J73:J76)</f>
        <v>0</v>
      </c>
      <c r="K77" s="218">
        <f>SUBTOTAL(9,K73:K76)</f>
        <v>0</v>
      </c>
      <c r="L77" s="218">
        <f>SUBTOTAL(9,L73:L76)</f>
        <v>931</v>
      </c>
      <c r="M77" s="217"/>
      <c r="N77" s="217"/>
      <c r="O77" s="217"/>
      <c r="P77" s="217"/>
      <c r="Q77" s="217"/>
      <c r="R77" s="217">
        <f>SUBTOTAL(9,R73:R76)</f>
        <v>437259</v>
      </c>
      <c r="S77" s="217">
        <f>SUBTOTAL(9,S73:S76)</f>
        <v>174538</v>
      </c>
      <c r="T77" s="217"/>
    </row>
    <row r="78" spans="1:20" hidden="1" outlineLevel="4">
      <c r="A78" s="217">
        <v>3</v>
      </c>
      <c r="B78" s="217" t="s">
        <v>36</v>
      </c>
      <c r="C78" s="217" t="s">
        <v>6</v>
      </c>
      <c r="D78" s="217" t="s">
        <v>37</v>
      </c>
      <c r="E78" s="81">
        <v>844</v>
      </c>
      <c r="F78" s="82">
        <f t="shared" si="7"/>
        <v>1.4125663726522731E-2</v>
      </c>
      <c r="G78" s="82">
        <f t="shared" si="1"/>
        <v>5.5298704361944886E-3</v>
      </c>
      <c r="H78" s="218">
        <f t="shared" si="2"/>
        <v>0</v>
      </c>
      <c r="I78" s="218">
        <f t="shared" si="3"/>
        <v>0</v>
      </c>
      <c r="J78" s="218">
        <f t="shared" si="4"/>
        <v>844</v>
      </c>
      <c r="K78" s="218">
        <f t="shared" si="5"/>
        <v>0</v>
      </c>
      <c r="L78" s="218">
        <f t="shared" si="8"/>
        <v>844</v>
      </c>
      <c r="M78" s="217">
        <v>1</v>
      </c>
      <c r="N78" s="217">
        <v>18</v>
      </c>
      <c r="O78" s="217">
        <v>87</v>
      </c>
      <c r="P78" s="217">
        <v>5</v>
      </c>
      <c r="Q78" s="217" t="s">
        <v>6</v>
      </c>
      <c r="R78" s="217">
        <v>1030066</v>
      </c>
      <c r="S78" s="217">
        <v>403247</v>
      </c>
      <c r="T78" s="217">
        <v>8</v>
      </c>
    </row>
    <row r="79" spans="1:20" hidden="1" outlineLevel="3" collapsed="1">
      <c r="A79" s="217"/>
      <c r="B79" s="217"/>
      <c r="C79" s="160" t="s">
        <v>146</v>
      </c>
      <c r="D79" s="144"/>
      <c r="E79" s="154">
        <f>SUBTOTAL(9,E78:E78)</f>
        <v>844</v>
      </c>
      <c r="F79" s="155"/>
      <c r="G79" s="155"/>
      <c r="H79" s="218">
        <f>SUBTOTAL(9,H78:H78)</f>
        <v>0</v>
      </c>
      <c r="I79" s="218">
        <f>SUBTOTAL(9,I78:I78)</f>
        <v>0</v>
      </c>
      <c r="J79" s="218">
        <f>SUBTOTAL(9,J78:J78)</f>
        <v>844</v>
      </c>
      <c r="K79" s="218">
        <f>SUBTOTAL(9,K78:K78)</f>
        <v>0</v>
      </c>
      <c r="L79" s="218">
        <f>SUBTOTAL(9,L78:L78)</f>
        <v>844</v>
      </c>
      <c r="M79" s="217"/>
      <c r="N79" s="217"/>
      <c r="O79" s="217"/>
      <c r="P79" s="217"/>
      <c r="Q79" s="217"/>
      <c r="R79" s="217">
        <f>SUBTOTAL(9,R78:R78)</f>
        <v>1030066</v>
      </c>
      <c r="S79" s="217">
        <f>SUBTOTAL(9,S78:S78)</f>
        <v>403247</v>
      </c>
      <c r="T79" s="217"/>
    </row>
    <row r="80" spans="1:20" ht="15.6" outlineLevel="2" collapsed="1">
      <c r="A80" s="217"/>
      <c r="B80" s="111" t="s">
        <v>86</v>
      </c>
      <c r="C80" s="77"/>
      <c r="D80" s="77"/>
      <c r="E80" s="78">
        <f>SUBTOTAL(9,E73:E78)</f>
        <v>1775</v>
      </c>
      <c r="F80" s="79">
        <v>9.5678468961919658E-3</v>
      </c>
      <c r="G80" s="79">
        <v>3.7675078247261344E-3</v>
      </c>
      <c r="H80" s="218">
        <f>SUBTOTAL(9,H73:H78)</f>
        <v>931</v>
      </c>
      <c r="I80" s="218">
        <f>SUBTOTAL(9,I73:I78)</f>
        <v>0</v>
      </c>
      <c r="J80" s="218">
        <f>SUBTOTAL(9,J73:J78)</f>
        <v>844</v>
      </c>
      <c r="K80" s="218">
        <f>SUBTOTAL(9,K73:K78)</f>
        <v>0</v>
      </c>
      <c r="L80" s="218">
        <f>SUBTOTAL(9,L73:L78)</f>
        <v>1775</v>
      </c>
      <c r="M80" s="217"/>
      <c r="N80" s="217"/>
      <c r="O80" s="217"/>
      <c r="P80" s="217"/>
      <c r="Q80" s="217"/>
      <c r="R80" s="217">
        <f>SUBTOTAL(9,R73:R78)</f>
        <v>1467325</v>
      </c>
      <c r="S80" s="217">
        <f>SUBTOTAL(9,S73:S78)</f>
        <v>577785</v>
      </c>
      <c r="T80" s="217"/>
    </row>
    <row r="81" spans="1:20" ht="17.399999999999999" outlineLevel="1">
      <c r="A81" s="23" t="s">
        <v>104</v>
      </c>
      <c r="B81" s="88"/>
      <c r="C81" s="88"/>
      <c r="D81" s="88"/>
      <c r="E81" s="89">
        <f>SUBTOTAL(9,E5:E78)</f>
        <v>9782</v>
      </c>
      <c r="F81" s="90"/>
      <c r="G81" s="90"/>
      <c r="H81" s="218">
        <f>SUBTOTAL(9,H5:H78)</f>
        <v>5771</v>
      </c>
      <c r="I81" s="218">
        <f>SUBTOTAL(9,I5:I78)</f>
        <v>1731</v>
      </c>
      <c r="J81" s="218">
        <f>SUBTOTAL(9,J5:J78)</f>
        <v>2280</v>
      </c>
      <c r="K81" s="218">
        <f>SUBTOTAL(9,K5:K78)</f>
        <v>2889</v>
      </c>
      <c r="L81" s="218">
        <f>SUBTOTAL(9,L5:L78)</f>
        <v>6893</v>
      </c>
      <c r="M81" s="217"/>
      <c r="N81" s="217"/>
      <c r="O81" s="217"/>
      <c r="P81" s="217"/>
      <c r="Q81" s="217"/>
      <c r="R81" s="217">
        <f>SUBTOTAL(9,R5:R78)</f>
        <v>7367780</v>
      </c>
      <c r="S81" s="217">
        <f>SUBTOTAL(9,S5:S78)</f>
        <v>5342735</v>
      </c>
      <c r="T81" s="217"/>
    </row>
    <row r="82" spans="1:20" hidden="1" outlineLevel="4">
      <c r="A82" s="217">
        <v>12</v>
      </c>
      <c r="B82" s="217" t="s">
        <v>38</v>
      </c>
      <c r="C82" s="217" t="s">
        <v>4</v>
      </c>
      <c r="D82" s="217" t="s">
        <v>16</v>
      </c>
      <c r="E82" s="81">
        <v>102</v>
      </c>
      <c r="F82" s="82">
        <f t="shared" si="7"/>
        <v>7.1186229121278132E-3</v>
      </c>
      <c r="G82" s="82">
        <f t="shared" si="1"/>
        <v>2.0461147421931736E-3</v>
      </c>
      <c r="H82" s="218">
        <f t="shared" si="2"/>
        <v>102</v>
      </c>
      <c r="I82" s="218">
        <f t="shared" si="3"/>
        <v>0</v>
      </c>
      <c r="J82" s="218">
        <f t="shared" si="4"/>
        <v>0</v>
      </c>
      <c r="K82" s="218">
        <f t="shared" si="5"/>
        <v>0</v>
      </c>
      <c r="L82" s="218">
        <f t="shared" si="8"/>
        <v>102</v>
      </c>
      <c r="M82" s="217">
        <v>1</v>
      </c>
      <c r="N82" s="217">
        <v>9</v>
      </c>
      <c r="O82" s="217">
        <v>17</v>
      </c>
      <c r="P82" s="217">
        <v>3</v>
      </c>
      <c r="Q82" s="217" t="s">
        <v>17</v>
      </c>
      <c r="R82" s="217">
        <v>62735</v>
      </c>
      <c r="S82" s="217">
        <v>18032</v>
      </c>
      <c r="T82" s="217">
        <v>8</v>
      </c>
    </row>
    <row r="83" spans="1:20" hidden="1" outlineLevel="4">
      <c r="A83" s="217">
        <v>12</v>
      </c>
      <c r="B83" s="217" t="s">
        <v>38</v>
      </c>
      <c r="C83" s="217" t="s">
        <v>4</v>
      </c>
      <c r="D83" s="217" t="s">
        <v>19</v>
      </c>
      <c r="E83" s="81">
        <v>92</v>
      </c>
      <c r="F83" s="82">
        <f t="shared" si="7"/>
        <v>7.7259460547504022E-3</v>
      </c>
      <c r="G83" s="82">
        <f t="shared" si="1"/>
        <v>2.0991847826086958E-3</v>
      </c>
      <c r="H83" s="218">
        <f t="shared" si="2"/>
        <v>92</v>
      </c>
      <c r="I83" s="218">
        <f t="shared" si="3"/>
        <v>0</v>
      </c>
      <c r="J83" s="218">
        <f t="shared" si="4"/>
        <v>0</v>
      </c>
      <c r="K83" s="218">
        <f t="shared" si="5"/>
        <v>0</v>
      </c>
      <c r="L83" s="218">
        <f t="shared" si="8"/>
        <v>92</v>
      </c>
      <c r="M83" s="217">
        <v>1</v>
      </c>
      <c r="N83" s="217">
        <v>9</v>
      </c>
      <c r="O83" s="217">
        <v>18</v>
      </c>
      <c r="P83" s="217">
        <v>3</v>
      </c>
      <c r="Q83" s="217" t="s">
        <v>17</v>
      </c>
      <c r="R83" s="217">
        <v>61412</v>
      </c>
      <c r="S83" s="217">
        <v>16686</v>
      </c>
      <c r="T83" s="217">
        <v>8</v>
      </c>
    </row>
    <row r="84" spans="1:20" hidden="1" outlineLevel="4">
      <c r="A84" s="217">
        <v>12</v>
      </c>
      <c r="B84" s="217" t="s">
        <v>38</v>
      </c>
      <c r="C84" s="217" t="s">
        <v>4</v>
      </c>
      <c r="D84" s="217" t="s">
        <v>20</v>
      </c>
      <c r="E84" s="81">
        <v>138</v>
      </c>
      <c r="F84" s="82">
        <f t="shared" si="7"/>
        <v>1.5246829710144927E-2</v>
      </c>
      <c r="G84" s="82">
        <f t="shared" si="1"/>
        <v>4.5744431025228124E-3</v>
      </c>
      <c r="H84" s="218">
        <f t="shared" si="2"/>
        <v>138</v>
      </c>
      <c r="I84" s="218">
        <f t="shared" si="3"/>
        <v>0</v>
      </c>
      <c r="J84" s="218">
        <f t="shared" si="4"/>
        <v>0</v>
      </c>
      <c r="K84" s="218">
        <f t="shared" si="5"/>
        <v>0</v>
      </c>
      <c r="L84" s="218">
        <f t="shared" si="8"/>
        <v>138</v>
      </c>
      <c r="M84" s="217">
        <v>1</v>
      </c>
      <c r="N84" s="217">
        <v>9</v>
      </c>
      <c r="O84" s="217">
        <v>19</v>
      </c>
      <c r="P84" s="217">
        <v>3</v>
      </c>
      <c r="Q84" s="217" t="s">
        <v>17</v>
      </c>
      <c r="R84" s="217">
        <v>181791</v>
      </c>
      <c r="S84" s="217">
        <v>54542</v>
      </c>
      <c r="T84" s="217">
        <v>8</v>
      </c>
    </row>
    <row r="85" spans="1:20" hidden="1" outlineLevel="4">
      <c r="A85" s="217">
        <v>12</v>
      </c>
      <c r="B85" s="217" t="s">
        <v>38</v>
      </c>
      <c r="C85" s="217" t="s">
        <v>4</v>
      </c>
      <c r="D85" s="217" t="s">
        <v>21</v>
      </c>
      <c r="E85" s="81">
        <v>31</v>
      </c>
      <c r="F85" s="82">
        <f t="shared" si="7"/>
        <v>9.4847670250896056E-3</v>
      </c>
      <c r="G85" s="82">
        <f t="shared" si="1"/>
        <v>2.0239695340501791E-3</v>
      </c>
      <c r="H85" s="218">
        <f t="shared" si="2"/>
        <v>31</v>
      </c>
      <c r="I85" s="218">
        <f t="shared" si="3"/>
        <v>0</v>
      </c>
      <c r="J85" s="218">
        <f t="shared" si="4"/>
        <v>0</v>
      </c>
      <c r="K85" s="218">
        <f t="shared" si="5"/>
        <v>0</v>
      </c>
      <c r="L85" s="218">
        <f t="shared" si="8"/>
        <v>31</v>
      </c>
      <c r="M85" s="217">
        <v>1</v>
      </c>
      <c r="N85" s="217">
        <v>9</v>
      </c>
      <c r="O85" s="217">
        <v>20</v>
      </c>
      <c r="P85" s="217">
        <v>3</v>
      </c>
      <c r="Q85" s="217" t="s">
        <v>17</v>
      </c>
      <c r="R85" s="217">
        <v>25404</v>
      </c>
      <c r="S85" s="217">
        <v>5421</v>
      </c>
      <c r="T85" s="217">
        <v>8</v>
      </c>
    </row>
    <row r="86" spans="1:20" hidden="1" outlineLevel="4">
      <c r="A86" s="217">
        <v>12</v>
      </c>
      <c r="B86" s="217" t="s">
        <v>38</v>
      </c>
      <c r="C86" s="217" t="s">
        <v>4</v>
      </c>
      <c r="D86" s="217" t="s">
        <v>108</v>
      </c>
      <c r="E86" s="81">
        <v>49</v>
      </c>
      <c r="F86" s="82">
        <f t="shared" si="7"/>
        <v>1.7541572184429328E-2</v>
      </c>
      <c r="G86" s="82">
        <f t="shared" si="1"/>
        <v>1.7663454270597128E-3</v>
      </c>
      <c r="H86" s="218">
        <f t="shared" si="2"/>
        <v>49</v>
      </c>
      <c r="I86" s="218">
        <f t="shared" si="3"/>
        <v>0</v>
      </c>
      <c r="J86" s="218">
        <f t="shared" si="4"/>
        <v>0</v>
      </c>
      <c r="K86" s="218">
        <f t="shared" si="5"/>
        <v>49</v>
      </c>
      <c r="L86" s="218">
        <f t="shared" si="8"/>
        <v>0</v>
      </c>
      <c r="M86" s="217">
        <v>3</v>
      </c>
      <c r="N86" s="217">
        <v>9</v>
      </c>
      <c r="O86" s="217">
        <v>58</v>
      </c>
      <c r="P86" s="217">
        <v>3</v>
      </c>
      <c r="Q86" s="217" t="s">
        <v>17</v>
      </c>
      <c r="R86" s="217">
        <v>74264</v>
      </c>
      <c r="S86" s="217">
        <v>7478</v>
      </c>
      <c r="T86" s="217">
        <v>8</v>
      </c>
    </row>
    <row r="87" spans="1:20" hidden="1" outlineLevel="4">
      <c r="A87" s="217">
        <v>12</v>
      </c>
      <c r="B87" s="217" t="s">
        <v>38</v>
      </c>
      <c r="C87" s="217" t="s">
        <v>4</v>
      </c>
      <c r="D87" s="217" t="s">
        <v>169</v>
      </c>
      <c r="E87" s="81">
        <v>2</v>
      </c>
      <c r="F87" s="82">
        <f t="shared" si="7"/>
        <v>1.0949074074074075E-2</v>
      </c>
      <c r="G87" s="82">
        <f t="shared" si="1"/>
        <v>4.6412037037037038E-3</v>
      </c>
      <c r="H87" s="218">
        <f t="shared" si="2"/>
        <v>2</v>
      </c>
      <c r="I87" s="218">
        <f t="shared" si="3"/>
        <v>0</v>
      </c>
      <c r="J87" s="218">
        <f t="shared" si="4"/>
        <v>0</v>
      </c>
      <c r="K87" s="218">
        <f t="shared" si="5"/>
        <v>2</v>
      </c>
      <c r="L87" s="218">
        <f t="shared" si="8"/>
        <v>0</v>
      </c>
      <c r="M87" s="217">
        <v>3</v>
      </c>
      <c r="N87" s="217">
        <v>9</v>
      </c>
      <c r="O87" s="217">
        <v>94</v>
      </c>
      <c r="P87" s="217">
        <v>3</v>
      </c>
      <c r="Q87" s="217" t="s">
        <v>17</v>
      </c>
      <c r="R87" s="217">
        <v>1892</v>
      </c>
      <c r="S87" s="217">
        <v>802</v>
      </c>
      <c r="T87" s="217">
        <v>8</v>
      </c>
    </row>
    <row r="88" spans="1:20" hidden="1" outlineLevel="4">
      <c r="A88" s="217">
        <v>12</v>
      </c>
      <c r="B88" s="217" t="s">
        <v>38</v>
      </c>
      <c r="C88" s="217" t="s">
        <v>4</v>
      </c>
      <c r="D88" s="217" t="s">
        <v>109</v>
      </c>
      <c r="E88" s="81">
        <v>91</v>
      </c>
      <c r="F88" s="82">
        <f t="shared" si="7"/>
        <v>7.7759971509971503E-3</v>
      </c>
      <c r="G88" s="82">
        <f t="shared" si="1"/>
        <v>1.1514295889295889E-3</v>
      </c>
      <c r="H88" s="218">
        <f t="shared" si="2"/>
        <v>91</v>
      </c>
      <c r="I88" s="218">
        <f t="shared" si="3"/>
        <v>0</v>
      </c>
      <c r="J88" s="218">
        <f t="shared" si="4"/>
        <v>0</v>
      </c>
      <c r="K88" s="218">
        <f t="shared" si="5"/>
        <v>91</v>
      </c>
      <c r="L88" s="218">
        <f t="shared" si="8"/>
        <v>0</v>
      </c>
      <c r="M88" s="217">
        <v>3</v>
      </c>
      <c r="N88" s="217">
        <v>9</v>
      </c>
      <c r="O88" s="217">
        <v>162</v>
      </c>
      <c r="P88" s="217">
        <v>3</v>
      </c>
      <c r="Q88" s="217" t="s">
        <v>17</v>
      </c>
      <c r="R88" s="217">
        <v>61138</v>
      </c>
      <c r="S88" s="217">
        <v>9053</v>
      </c>
      <c r="T88" s="217">
        <v>8</v>
      </c>
    </row>
    <row r="89" spans="1:20" hidden="1" outlineLevel="3" collapsed="1">
      <c r="A89" s="217"/>
      <c r="B89" s="217"/>
      <c r="C89" s="158" t="s">
        <v>144</v>
      </c>
      <c r="D89" s="147"/>
      <c r="E89" s="148">
        <f>SUBTOTAL(9,E82:E88)</f>
        <v>505</v>
      </c>
      <c r="F89" s="149"/>
      <c r="G89" s="149"/>
      <c r="H89" s="218">
        <f>SUBTOTAL(9,H82:H88)</f>
        <v>505</v>
      </c>
      <c r="I89" s="218">
        <f>SUBTOTAL(9,I82:I88)</f>
        <v>0</v>
      </c>
      <c r="J89" s="218">
        <f>SUBTOTAL(9,J82:J88)</f>
        <v>0</v>
      </c>
      <c r="K89" s="218">
        <f>SUBTOTAL(9,K82:K88)</f>
        <v>142</v>
      </c>
      <c r="L89" s="218">
        <f>SUBTOTAL(9,L82:L88)</f>
        <v>363</v>
      </c>
      <c r="M89" s="217"/>
      <c r="N89" s="217"/>
      <c r="O89" s="217"/>
      <c r="P89" s="217"/>
      <c r="Q89" s="217"/>
      <c r="R89" s="217">
        <f>SUBTOTAL(9,R82:R88)</f>
        <v>468636</v>
      </c>
      <c r="S89" s="217">
        <f>SUBTOTAL(9,S82:S88)</f>
        <v>112014</v>
      </c>
      <c r="T89" s="217"/>
    </row>
    <row r="90" spans="1:20" ht="15.6" outlineLevel="2" collapsed="1">
      <c r="A90" s="217"/>
      <c r="B90" s="111" t="s">
        <v>87</v>
      </c>
      <c r="C90" s="77"/>
      <c r="D90" s="77"/>
      <c r="E90" s="78">
        <f>SUBTOTAL(9,E82:E88)</f>
        <v>505</v>
      </c>
      <c r="F90" s="79">
        <v>1.0740649064906491E-2</v>
      </c>
      <c r="G90" s="79">
        <v>2.5672442244224422E-3</v>
      </c>
      <c r="H90" s="218">
        <f>SUBTOTAL(9,H82:H88)</f>
        <v>505</v>
      </c>
      <c r="I90" s="218">
        <f>SUBTOTAL(9,I82:I88)</f>
        <v>0</v>
      </c>
      <c r="J90" s="218">
        <f>SUBTOTAL(9,J82:J88)</f>
        <v>0</v>
      </c>
      <c r="K90" s="218">
        <f>SUBTOTAL(9,K82:K88)</f>
        <v>142</v>
      </c>
      <c r="L90" s="218">
        <f>SUBTOTAL(9,L82:L88)</f>
        <v>363</v>
      </c>
      <c r="M90" s="217"/>
      <c r="N90" s="217"/>
      <c r="O90" s="217"/>
      <c r="P90" s="217"/>
      <c r="Q90" s="217"/>
      <c r="R90" s="217">
        <f>SUBTOTAL(9,R82:R88)</f>
        <v>468636</v>
      </c>
      <c r="S90" s="217">
        <f>SUBTOTAL(9,S82:S88)</f>
        <v>112014</v>
      </c>
      <c r="T90" s="217"/>
    </row>
    <row r="91" spans="1:20" hidden="1" outlineLevel="4">
      <c r="A91" s="217">
        <v>12</v>
      </c>
      <c r="B91" s="217" t="s">
        <v>39</v>
      </c>
      <c r="C91" s="217" t="s">
        <v>4</v>
      </c>
      <c r="D91" s="217" t="s">
        <v>16</v>
      </c>
      <c r="E91" s="81">
        <v>425</v>
      </c>
      <c r="F91" s="82">
        <f t="shared" si="7"/>
        <v>4.3046840958605665E-3</v>
      </c>
      <c r="G91" s="82">
        <f t="shared" si="1"/>
        <v>8.6619825708061007E-3</v>
      </c>
      <c r="H91" s="218">
        <f t="shared" si="2"/>
        <v>425</v>
      </c>
      <c r="I91" s="218">
        <f t="shared" si="3"/>
        <v>0</v>
      </c>
      <c r="J91" s="218">
        <f t="shared" si="4"/>
        <v>0</v>
      </c>
      <c r="K91" s="218">
        <f t="shared" si="5"/>
        <v>0</v>
      </c>
      <c r="L91" s="218">
        <f t="shared" si="8"/>
        <v>425</v>
      </c>
      <c r="M91" s="217">
        <v>1</v>
      </c>
      <c r="N91" s="217">
        <v>10</v>
      </c>
      <c r="O91" s="217">
        <v>17</v>
      </c>
      <c r="P91" s="217">
        <v>3</v>
      </c>
      <c r="Q91" s="217" t="s">
        <v>17</v>
      </c>
      <c r="R91" s="217">
        <v>158068</v>
      </c>
      <c r="S91" s="217">
        <v>318068</v>
      </c>
      <c r="T91" s="217">
        <v>8</v>
      </c>
    </row>
    <row r="92" spans="1:20" hidden="1" outlineLevel="4">
      <c r="A92" s="217">
        <v>12</v>
      </c>
      <c r="B92" s="217" t="s">
        <v>39</v>
      </c>
      <c r="C92" s="217" t="s">
        <v>4</v>
      </c>
      <c r="D92" s="217" t="s">
        <v>19</v>
      </c>
      <c r="E92" s="81">
        <v>285</v>
      </c>
      <c r="F92" s="82">
        <f t="shared" si="7"/>
        <v>6.785534437946719E-3</v>
      </c>
      <c r="G92" s="82">
        <f t="shared" si="1"/>
        <v>5.5993745938921376E-3</v>
      </c>
      <c r="H92" s="218">
        <f t="shared" si="2"/>
        <v>285</v>
      </c>
      <c r="I92" s="218">
        <f t="shared" si="3"/>
        <v>0</v>
      </c>
      <c r="J92" s="218">
        <f t="shared" si="4"/>
        <v>0</v>
      </c>
      <c r="K92" s="218">
        <f t="shared" si="5"/>
        <v>0</v>
      </c>
      <c r="L92" s="218">
        <f t="shared" si="8"/>
        <v>285</v>
      </c>
      <c r="M92" s="217">
        <v>1</v>
      </c>
      <c r="N92" s="217">
        <v>10</v>
      </c>
      <c r="O92" s="217">
        <v>18</v>
      </c>
      <c r="P92" s="217">
        <v>3</v>
      </c>
      <c r="Q92" s="217" t="s">
        <v>17</v>
      </c>
      <c r="R92" s="217">
        <v>167087</v>
      </c>
      <c r="S92" s="217">
        <v>137879</v>
      </c>
      <c r="T92" s="217">
        <v>8</v>
      </c>
    </row>
    <row r="93" spans="1:20" hidden="1" outlineLevel="4">
      <c r="A93" s="217">
        <v>12</v>
      </c>
      <c r="B93" s="217" t="s">
        <v>39</v>
      </c>
      <c r="C93" s="217" t="s">
        <v>4</v>
      </c>
      <c r="D93" s="217" t="s">
        <v>20</v>
      </c>
      <c r="E93" s="81">
        <v>294</v>
      </c>
      <c r="F93" s="82">
        <f t="shared" si="7"/>
        <v>1.0723261526832955E-2</v>
      </c>
      <c r="G93" s="82">
        <f t="shared" si="1"/>
        <v>4.7200963718820859E-3</v>
      </c>
      <c r="H93" s="218">
        <f t="shared" si="2"/>
        <v>294</v>
      </c>
      <c r="I93" s="218">
        <f t="shared" si="3"/>
        <v>0</v>
      </c>
      <c r="J93" s="218">
        <f t="shared" si="4"/>
        <v>0</v>
      </c>
      <c r="K93" s="218">
        <f t="shared" si="5"/>
        <v>0</v>
      </c>
      <c r="L93" s="218">
        <f t="shared" si="8"/>
        <v>294</v>
      </c>
      <c r="M93" s="217">
        <v>1</v>
      </c>
      <c r="N93" s="217">
        <v>10</v>
      </c>
      <c r="O93" s="217">
        <v>19</v>
      </c>
      <c r="P93" s="217">
        <v>3</v>
      </c>
      <c r="Q93" s="217" t="s">
        <v>17</v>
      </c>
      <c r="R93" s="217">
        <v>272388</v>
      </c>
      <c r="S93" s="217">
        <v>119898</v>
      </c>
      <c r="T93" s="217">
        <v>8</v>
      </c>
    </row>
    <row r="94" spans="1:20" hidden="1" outlineLevel="4">
      <c r="A94" s="217">
        <v>12</v>
      </c>
      <c r="B94" s="217" t="s">
        <v>39</v>
      </c>
      <c r="C94" s="217" t="s">
        <v>4</v>
      </c>
      <c r="D94" s="217" t="s">
        <v>21</v>
      </c>
      <c r="E94" s="81">
        <v>119</v>
      </c>
      <c r="F94" s="82">
        <f t="shared" si="7"/>
        <v>8.5486694677871147E-3</v>
      </c>
      <c r="G94" s="82">
        <f t="shared" ref="G94:G180" si="9">S94/E94/86400</f>
        <v>7.2399237472766881E-3</v>
      </c>
      <c r="H94" s="218">
        <f t="shared" ref="H94:H180" si="10">IF(C94="ATENCIÓN CIUDADANÍA",E94,0)</f>
        <v>119</v>
      </c>
      <c r="I94" s="218">
        <f t="shared" ref="I94:I180" si="11">IF(C94="OTROS TEMAS GENERALITAT",E94,0)</f>
        <v>0</v>
      </c>
      <c r="J94" s="218">
        <f t="shared" ref="J94:J180" si="12">IF(C94="TEMAS MUNICIPALES",E94,0)</f>
        <v>0</v>
      </c>
      <c r="K94" s="218">
        <f t="shared" ref="K94:K180" si="13">IF(M94=3,E94,0)</f>
        <v>0</v>
      </c>
      <c r="L94" s="218">
        <f t="shared" si="8"/>
        <v>119</v>
      </c>
      <c r="M94" s="217">
        <v>1</v>
      </c>
      <c r="N94" s="217">
        <v>10</v>
      </c>
      <c r="O94" s="217">
        <v>20</v>
      </c>
      <c r="P94" s="217">
        <v>3</v>
      </c>
      <c r="Q94" s="217" t="s">
        <v>17</v>
      </c>
      <c r="R94" s="217">
        <v>87894</v>
      </c>
      <c r="S94" s="217">
        <v>74438</v>
      </c>
      <c r="T94" s="217">
        <v>8</v>
      </c>
    </row>
    <row r="95" spans="1:20" hidden="1" outlineLevel="4">
      <c r="A95" s="217">
        <v>12</v>
      </c>
      <c r="B95" s="217" t="s">
        <v>39</v>
      </c>
      <c r="C95" s="217" t="s">
        <v>4</v>
      </c>
      <c r="D95" s="217" t="s">
        <v>120</v>
      </c>
      <c r="E95" s="81">
        <v>57</v>
      </c>
      <c r="F95" s="82">
        <f t="shared" si="7"/>
        <v>6.6150909681611438E-3</v>
      </c>
      <c r="G95" s="82">
        <f t="shared" si="9"/>
        <v>2.1087150747238466E-3</v>
      </c>
      <c r="H95" s="218">
        <f t="shared" si="10"/>
        <v>57</v>
      </c>
      <c r="I95" s="218">
        <f t="shared" si="11"/>
        <v>0</v>
      </c>
      <c r="J95" s="218">
        <f t="shared" si="12"/>
        <v>0</v>
      </c>
      <c r="K95" s="218">
        <f t="shared" si="13"/>
        <v>57</v>
      </c>
      <c r="L95" s="218">
        <f t="shared" si="8"/>
        <v>0</v>
      </c>
      <c r="M95" s="217">
        <v>3</v>
      </c>
      <c r="N95" s="217">
        <v>10</v>
      </c>
      <c r="O95" s="217">
        <v>57</v>
      </c>
      <c r="P95" s="217">
        <v>3</v>
      </c>
      <c r="Q95" s="217" t="s">
        <v>17</v>
      </c>
      <c r="R95" s="217">
        <v>32578</v>
      </c>
      <c r="S95" s="217">
        <v>10385</v>
      </c>
      <c r="T95" s="217">
        <v>8</v>
      </c>
    </row>
    <row r="96" spans="1:20" hidden="1" outlineLevel="4">
      <c r="A96" s="217">
        <v>12</v>
      </c>
      <c r="B96" s="217" t="s">
        <v>39</v>
      </c>
      <c r="C96" s="217" t="s">
        <v>4</v>
      </c>
      <c r="D96" s="217" t="s">
        <v>108</v>
      </c>
      <c r="E96" s="81">
        <v>153</v>
      </c>
      <c r="F96" s="82">
        <f t="shared" si="7"/>
        <v>1.3243388404744615E-2</v>
      </c>
      <c r="G96" s="82">
        <f t="shared" si="9"/>
        <v>1.9651718712176227E-3</v>
      </c>
      <c r="H96" s="218">
        <f t="shared" si="10"/>
        <v>153</v>
      </c>
      <c r="I96" s="218">
        <f t="shared" si="11"/>
        <v>0</v>
      </c>
      <c r="J96" s="218">
        <f t="shared" si="12"/>
        <v>0</v>
      </c>
      <c r="K96" s="218">
        <f t="shared" si="13"/>
        <v>153</v>
      </c>
      <c r="L96" s="218">
        <f t="shared" si="8"/>
        <v>0</v>
      </c>
      <c r="M96" s="217">
        <v>3</v>
      </c>
      <c r="N96" s="217">
        <v>10</v>
      </c>
      <c r="O96" s="217">
        <v>58</v>
      </c>
      <c r="P96" s="217">
        <v>3</v>
      </c>
      <c r="Q96" s="217" t="s">
        <v>17</v>
      </c>
      <c r="R96" s="217">
        <v>175067</v>
      </c>
      <c r="S96" s="217">
        <v>25978</v>
      </c>
      <c r="T96" s="217">
        <v>8</v>
      </c>
    </row>
    <row r="97" spans="1:20" hidden="1" outlineLevel="4">
      <c r="A97" s="217">
        <v>12</v>
      </c>
      <c r="B97" s="217" t="s">
        <v>39</v>
      </c>
      <c r="C97" s="217" t="s">
        <v>4</v>
      </c>
      <c r="D97" s="217" t="s">
        <v>169</v>
      </c>
      <c r="E97" s="81">
        <v>2</v>
      </c>
      <c r="F97" s="82">
        <f t="shared" si="7"/>
        <v>5.0231481481481481E-3</v>
      </c>
      <c r="G97" s="82">
        <f t="shared" si="9"/>
        <v>4.3750000000000004E-3</v>
      </c>
      <c r="H97" s="218">
        <f t="shared" si="10"/>
        <v>2</v>
      </c>
      <c r="I97" s="218">
        <f t="shared" si="11"/>
        <v>0</v>
      </c>
      <c r="J97" s="218">
        <f t="shared" si="12"/>
        <v>0</v>
      </c>
      <c r="K97" s="218">
        <f t="shared" si="13"/>
        <v>2</v>
      </c>
      <c r="L97" s="218">
        <f t="shared" si="8"/>
        <v>0</v>
      </c>
      <c r="M97" s="217">
        <v>3</v>
      </c>
      <c r="N97" s="217">
        <v>10</v>
      </c>
      <c r="O97" s="217">
        <v>94</v>
      </c>
      <c r="P97" s="217">
        <v>3</v>
      </c>
      <c r="Q97" s="217" t="s">
        <v>17</v>
      </c>
      <c r="R97" s="217">
        <v>868</v>
      </c>
      <c r="S97" s="217">
        <v>756</v>
      </c>
      <c r="T97" s="217">
        <v>8</v>
      </c>
    </row>
    <row r="98" spans="1:20" hidden="1" outlineLevel="4">
      <c r="A98" s="217">
        <v>12</v>
      </c>
      <c r="B98" s="217" t="s">
        <v>39</v>
      </c>
      <c r="C98" s="217" t="s">
        <v>4</v>
      </c>
      <c r="D98" s="217" t="s">
        <v>121</v>
      </c>
      <c r="E98" s="81">
        <v>206</v>
      </c>
      <c r="F98" s="82">
        <f t="shared" si="7"/>
        <v>7.5425880978065444E-3</v>
      </c>
      <c r="G98" s="82">
        <f t="shared" si="9"/>
        <v>2.2694174757281554E-3</v>
      </c>
      <c r="H98" s="218">
        <f t="shared" si="10"/>
        <v>206</v>
      </c>
      <c r="I98" s="218">
        <f t="shared" si="11"/>
        <v>0</v>
      </c>
      <c r="J98" s="218">
        <f t="shared" si="12"/>
        <v>0</v>
      </c>
      <c r="K98" s="218">
        <f t="shared" si="13"/>
        <v>206</v>
      </c>
      <c r="L98" s="218">
        <f t="shared" si="8"/>
        <v>0</v>
      </c>
      <c r="M98" s="217">
        <v>3</v>
      </c>
      <c r="N98" s="217">
        <v>10</v>
      </c>
      <c r="O98" s="217">
        <v>98</v>
      </c>
      <c r="P98" s="217">
        <v>3</v>
      </c>
      <c r="Q98" s="217" t="s">
        <v>17</v>
      </c>
      <c r="R98" s="217">
        <v>134246</v>
      </c>
      <c r="S98" s="217">
        <v>40392</v>
      </c>
      <c r="T98" s="217">
        <v>8</v>
      </c>
    </row>
    <row r="99" spans="1:20" hidden="1" outlineLevel="4">
      <c r="A99" s="217">
        <v>12</v>
      </c>
      <c r="B99" s="217" t="s">
        <v>39</v>
      </c>
      <c r="C99" s="217" t="s">
        <v>4</v>
      </c>
      <c r="D99" s="217" t="s">
        <v>107</v>
      </c>
      <c r="E99" s="81">
        <v>18</v>
      </c>
      <c r="F99" s="82">
        <f t="shared" si="7"/>
        <v>1.239647633744856E-2</v>
      </c>
      <c r="G99" s="82">
        <f t="shared" si="9"/>
        <v>0</v>
      </c>
      <c r="H99" s="218">
        <f t="shared" si="10"/>
        <v>18</v>
      </c>
      <c r="I99" s="218">
        <f t="shared" si="11"/>
        <v>0</v>
      </c>
      <c r="J99" s="218">
        <f t="shared" si="12"/>
        <v>0</v>
      </c>
      <c r="K99" s="218">
        <f t="shared" si="13"/>
        <v>0</v>
      </c>
      <c r="L99" s="218">
        <f t="shared" si="8"/>
        <v>18</v>
      </c>
      <c r="M99" s="217">
        <v>8</v>
      </c>
      <c r="N99" s="217">
        <v>10</v>
      </c>
      <c r="O99" s="217">
        <v>217</v>
      </c>
      <c r="P99" s="217">
        <v>3</v>
      </c>
      <c r="Q99" s="217" t="s">
        <v>17</v>
      </c>
      <c r="R99" s="217">
        <v>19279</v>
      </c>
      <c r="S99" s="217">
        <v>0</v>
      </c>
      <c r="T99" s="217">
        <v>8</v>
      </c>
    </row>
    <row r="100" spans="1:20" hidden="1" outlineLevel="3" collapsed="1">
      <c r="A100" s="217"/>
      <c r="B100" s="217"/>
      <c r="C100" s="158" t="s">
        <v>144</v>
      </c>
      <c r="D100" s="147"/>
      <c r="E100" s="148">
        <f>SUBTOTAL(9,E91:E99)</f>
        <v>1559</v>
      </c>
      <c r="F100" s="149"/>
      <c r="G100" s="149"/>
      <c r="H100" s="218">
        <f>SUBTOTAL(9,H91:H99)</f>
        <v>1559</v>
      </c>
      <c r="I100" s="218">
        <f>SUBTOTAL(9,I91:I99)</f>
        <v>0</v>
      </c>
      <c r="J100" s="218">
        <f>SUBTOTAL(9,J91:J99)</f>
        <v>0</v>
      </c>
      <c r="K100" s="218">
        <f>SUBTOTAL(9,K91:K99)</f>
        <v>418</v>
      </c>
      <c r="L100" s="218">
        <f>SUBTOTAL(9,L91:L99)</f>
        <v>1141</v>
      </c>
      <c r="M100" s="217"/>
      <c r="N100" s="217"/>
      <c r="O100" s="217"/>
      <c r="P100" s="217"/>
      <c r="Q100" s="217"/>
      <c r="R100" s="217">
        <f>SUBTOTAL(9,R91:R99)</f>
        <v>1047475</v>
      </c>
      <c r="S100" s="217">
        <f>SUBTOTAL(9,S91:S99)</f>
        <v>727794</v>
      </c>
      <c r="T100" s="217"/>
    </row>
    <row r="101" spans="1:20" hidden="1" outlineLevel="4">
      <c r="A101" s="217">
        <v>12</v>
      </c>
      <c r="B101" s="217" t="s">
        <v>39</v>
      </c>
      <c r="C101" s="217" t="s">
        <v>5</v>
      </c>
      <c r="D101" s="217" t="s">
        <v>40</v>
      </c>
      <c r="E101" s="81">
        <v>104</v>
      </c>
      <c r="F101" s="82">
        <f t="shared" si="7"/>
        <v>1.852642004985755E-2</v>
      </c>
      <c r="G101" s="82">
        <f t="shared" si="9"/>
        <v>4.4565749643874645E-3</v>
      </c>
      <c r="H101" s="218">
        <f t="shared" si="10"/>
        <v>0</v>
      </c>
      <c r="I101" s="218">
        <f t="shared" si="11"/>
        <v>104</v>
      </c>
      <c r="J101" s="218">
        <f t="shared" si="12"/>
        <v>0</v>
      </c>
      <c r="K101" s="218">
        <f t="shared" si="13"/>
        <v>0</v>
      </c>
      <c r="L101" s="218">
        <f t="shared" si="8"/>
        <v>104</v>
      </c>
      <c r="M101" s="217">
        <v>1</v>
      </c>
      <c r="N101" s="217">
        <v>10</v>
      </c>
      <c r="O101" s="217">
        <v>25</v>
      </c>
      <c r="P101" s="217">
        <v>11</v>
      </c>
      <c r="Q101" s="217" t="s">
        <v>41</v>
      </c>
      <c r="R101" s="217">
        <v>166471</v>
      </c>
      <c r="S101" s="217">
        <v>40045</v>
      </c>
      <c r="T101" s="217">
        <v>8</v>
      </c>
    </row>
    <row r="102" spans="1:20" hidden="1" outlineLevel="4">
      <c r="A102" s="217">
        <v>12</v>
      </c>
      <c r="B102" s="217" t="s">
        <v>39</v>
      </c>
      <c r="C102" s="217" t="s">
        <v>5</v>
      </c>
      <c r="D102" s="217" t="s">
        <v>122</v>
      </c>
      <c r="E102" s="81">
        <v>31</v>
      </c>
      <c r="F102" s="82">
        <f t="shared" si="7"/>
        <v>1.6402703106332139E-2</v>
      </c>
      <c r="G102" s="82">
        <f t="shared" si="9"/>
        <v>4.2286439665471928E-3</v>
      </c>
      <c r="H102" s="218">
        <f t="shared" si="10"/>
        <v>0</v>
      </c>
      <c r="I102" s="218">
        <f t="shared" si="11"/>
        <v>31</v>
      </c>
      <c r="J102" s="218">
        <f t="shared" si="12"/>
        <v>0</v>
      </c>
      <c r="K102" s="218">
        <f t="shared" si="13"/>
        <v>31</v>
      </c>
      <c r="L102" s="218">
        <f t="shared" si="8"/>
        <v>0</v>
      </c>
      <c r="M102" s="217">
        <v>3</v>
      </c>
      <c r="N102" s="217">
        <v>10</v>
      </c>
      <c r="O102" s="217">
        <v>63</v>
      </c>
      <c r="P102" s="217">
        <v>8</v>
      </c>
      <c r="Q102" s="217" t="s">
        <v>42</v>
      </c>
      <c r="R102" s="217">
        <v>43933</v>
      </c>
      <c r="S102" s="217">
        <v>11326</v>
      </c>
      <c r="T102" s="217">
        <v>8</v>
      </c>
    </row>
    <row r="103" spans="1:20" hidden="1" outlineLevel="4">
      <c r="A103" s="217">
        <v>12</v>
      </c>
      <c r="B103" s="217" t="s">
        <v>39</v>
      </c>
      <c r="C103" s="217" t="s">
        <v>5</v>
      </c>
      <c r="D103" s="217" t="s">
        <v>123</v>
      </c>
      <c r="E103" s="81">
        <v>118</v>
      </c>
      <c r="F103" s="82">
        <f t="shared" si="7"/>
        <v>1.2722065285624608E-2</v>
      </c>
      <c r="G103" s="82">
        <f t="shared" si="9"/>
        <v>8.8835922787193974E-3</v>
      </c>
      <c r="H103" s="218">
        <f t="shared" si="10"/>
        <v>0</v>
      </c>
      <c r="I103" s="218">
        <f t="shared" si="11"/>
        <v>118</v>
      </c>
      <c r="J103" s="218">
        <f t="shared" si="12"/>
        <v>0</v>
      </c>
      <c r="K103" s="218">
        <f t="shared" si="13"/>
        <v>118</v>
      </c>
      <c r="L103" s="218">
        <f t="shared" si="8"/>
        <v>0</v>
      </c>
      <c r="M103" s="217">
        <v>3</v>
      </c>
      <c r="N103" s="217">
        <v>10</v>
      </c>
      <c r="O103" s="217">
        <v>167</v>
      </c>
      <c r="P103" s="217">
        <v>6</v>
      </c>
      <c r="Q103" s="217" t="s">
        <v>43</v>
      </c>
      <c r="R103" s="217">
        <v>129704</v>
      </c>
      <c r="S103" s="217">
        <v>90570</v>
      </c>
      <c r="T103" s="217">
        <v>8</v>
      </c>
    </row>
    <row r="104" spans="1:20" hidden="1" outlineLevel="4">
      <c r="A104" s="217">
        <v>12</v>
      </c>
      <c r="B104" s="217" t="s">
        <v>39</v>
      </c>
      <c r="C104" s="217" t="s">
        <v>5</v>
      </c>
      <c r="D104" s="217" t="s">
        <v>124</v>
      </c>
      <c r="E104" s="81">
        <v>207</v>
      </c>
      <c r="F104" s="82">
        <f t="shared" si="7"/>
        <v>2.091653247450349E-2</v>
      </c>
      <c r="G104" s="82">
        <f t="shared" si="9"/>
        <v>8.6689255680801568E-3</v>
      </c>
      <c r="H104" s="218">
        <f t="shared" si="10"/>
        <v>0</v>
      </c>
      <c r="I104" s="218">
        <f t="shared" si="11"/>
        <v>207</v>
      </c>
      <c r="J104" s="218">
        <f t="shared" si="12"/>
        <v>0</v>
      </c>
      <c r="K104" s="218">
        <f t="shared" si="13"/>
        <v>207</v>
      </c>
      <c r="L104" s="218">
        <f t="shared" si="8"/>
        <v>0</v>
      </c>
      <c r="M104" s="217">
        <v>3</v>
      </c>
      <c r="N104" s="217">
        <v>10</v>
      </c>
      <c r="O104" s="217">
        <v>168</v>
      </c>
      <c r="P104" s="217">
        <v>12</v>
      </c>
      <c r="Q104" s="217" t="s">
        <v>29</v>
      </c>
      <c r="R104" s="217">
        <v>374088</v>
      </c>
      <c r="S104" s="217">
        <v>155042</v>
      </c>
      <c r="T104" s="217">
        <v>8</v>
      </c>
    </row>
    <row r="105" spans="1:20" hidden="1" outlineLevel="3" collapsed="1">
      <c r="A105" s="217"/>
      <c r="B105" s="217"/>
      <c r="C105" s="159" t="s">
        <v>145</v>
      </c>
      <c r="D105" s="151"/>
      <c r="E105" s="152">
        <f>SUBTOTAL(9,E101:E104)</f>
        <v>460</v>
      </c>
      <c r="F105" s="153"/>
      <c r="G105" s="153"/>
      <c r="H105" s="218">
        <f>SUBTOTAL(9,H101:H104)</f>
        <v>0</v>
      </c>
      <c r="I105" s="218">
        <f>SUBTOTAL(9,I101:I104)</f>
        <v>460</v>
      </c>
      <c r="J105" s="218">
        <f>SUBTOTAL(9,J101:J104)</f>
        <v>0</v>
      </c>
      <c r="K105" s="218">
        <f>SUBTOTAL(9,K101:K104)</f>
        <v>356</v>
      </c>
      <c r="L105" s="218">
        <f>SUBTOTAL(9,L101:L104)</f>
        <v>104</v>
      </c>
      <c r="M105" s="217"/>
      <c r="N105" s="217"/>
      <c r="O105" s="217"/>
      <c r="P105" s="217"/>
      <c r="Q105" s="217"/>
      <c r="R105" s="217">
        <f>SUBTOTAL(9,R101:R104)</f>
        <v>714196</v>
      </c>
      <c r="S105" s="217">
        <f>SUBTOTAL(9,S101:S104)</f>
        <v>296983</v>
      </c>
      <c r="T105" s="217"/>
    </row>
    <row r="106" spans="1:20" ht="15.6" outlineLevel="2" collapsed="1">
      <c r="A106" s="217"/>
      <c r="B106" s="111" t="s">
        <v>88</v>
      </c>
      <c r="C106" s="77"/>
      <c r="D106" s="77"/>
      <c r="E106" s="78">
        <f>SUBTOTAL(9,E91:E104)</f>
        <v>2019</v>
      </c>
      <c r="F106" s="79">
        <v>1.0098915625630584E-2</v>
      </c>
      <c r="G106" s="79">
        <v>5.8746136242731097E-3</v>
      </c>
      <c r="H106" s="218">
        <f>SUBTOTAL(9,H91:H104)</f>
        <v>1559</v>
      </c>
      <c r="I106" s="218">
        <f>SUBTOTAL(9,I91:I104)</f>
        <v>460</v>
      </c>
      <c r="J106" s="218">
        <f>SUBTOTAL(9,J91:J104)</f>
        <v>0</v>
      </c>
      <c r="K106" s="218">
        <f>SUBTOTAL(9,K91:K104)</f>
        <v>774</v>
      </c>
      <c r="L106" s="218">
        <f>SUBTOTAL(9,L91:L104)</f>
        <v>1245</v>
      </c>
      <c r="M106" s="217"/>
      <c r="N106" s="217"/>
      <c r="O106" s="217"/>
      <c r="P106" s="217"/>
      <c r="Q106" s="217"/>
      <c r="R106" s="217">
        <f>SUBTOTAL(9,R91:R104)</f>
        <v>1761671</v>
      </c>
      <c r="S106" s="217">
        <f>SUBTOTAL(9,S91:S104)</f>
        <v>1024777</v>
      </c>
      <c r="T106" s="217"/>
    </row>
    <row r="107" spans="1:20" hidden="1" outlineLevel="4">
      <c r="A107" s="217">
        <v>12</v>
      </c>
      <c r="B107" s="217" t="s">
        <v>44</v>
      </c>
      <c r="C107" s="217" t="s">
        <v>4</v>
      </c>
      <c r="D107" s="217" t="s">
        <v>16</v>
      </c>
      <c r="E107" s="81">
        <v>31</v>
      </c>
      <c r="F107" s="82">
        <f t="shared" si="7"/>
        <v>2.0517473118279572E-2</v>
      </c>
      <c r="G107" s="82">
        <f t="shared" si="9"/>
        <v>6.3078703703703708E-3</v>
      </c>
      <c r="H107" s="218">
        <f t="shared" si="10"/>
        <v>31</v>
      </c>
      <c r="I107" s="218">
        <f t="shared" si="11"/>
        <v>0</v>
      </c>
      <c r="J107" s="218">
        <f t="shared" si="12"/>
        <v>0</v>
      </c>
      <c r="K107" s="218">
        <f t="shared" si="13"/>
        <v>0</v>
      </c>
      <c r="L107" s="218">
        <f t="shared" si="8"/>
        <v>31</v>
      </c>
      <c r="M107" s="217">
        <v>1</v>
      </c>
      <c r="N107" s="217">
        <v>24</v>
      </c>
      <c r="O107" s="217">
        <v>17</v>
      </c>
      <c r="P107" s="217">
        <v>3</v>
      </c>
      <c r="Q107" s="217" t="s">
        <v>17</v>
      </c>
      <c r="R107" s="217">
        <v>54954</v>
      </c>
      <c r="S107" s="217">
        <v>16895</v>
      </c>
      <c r="T107" s="217">
        <v>8</v>
      </c>
    </row>
    <row r="108" spans="1:20" hidden="1" outlineLevel="4">
      <c r="A108" s="217">
        <v>12</v>
      </c>
      <c r="B108" s="217" t="s">
        <v>44</v>
      </c>
      <c r="C108" s="217" t="s">
        <v>4</v>
      </c>
      <c r="D108" s="217" t="s">
        <v>109</v>
      </c>
      <c r="E108" s="81">
        <v>48</v>
      </c>
      <c r="F108" s="82">
        <f t="shared" si="7"/>
        <v>2.0415461033950616E-2</v>
      </c>
      <c r="G108" s="82">
        <f t="shared" si="9"/>
        <v>2.6953124999999998E-3</v>
      </c>
      <c r="H108" s="218">
        <f t="shared" si="10"/>
        <v>48</v>
      </c>
      <c r="I108" s="218">
        <f t="shared" si="11"/>
        <v>0</v>
      </c>
      <c r="J108" s="218">
        <f t="shared" si="12"/>
        <v>0</v>
      </c>
      <c r="K108" s="218">
        <f t="shared" si="13"/>
        <v>48</v>
      </c>
      <c r="L108" s="218">
        <f t="shared" si="8"/>
        <v>0</v>
      </c>
      <c r="M108" s="217">
        <v>3</v>
      </c>
      <c r="N108" s="217">
        <v>24</v>
      </c>
      <c r="O108" s="217">
        <v>162</v>
      </c>
      <c r="P108" s="217">
        <v>3</v>
      </c>
      <c r="Q108" s="217" t="s">
        <v>17</v>
      </c>
      <c r="R108" s="217">
        <v>84667</v>
      </c>
      <c r="S108" s="217">
        <v>11178</v>
      </c>
      <c r="T108" s="217">
        <v>8</v>
      </c>
    </row>
    <row r="109" spans="1:20" hidden="1" outlineLevel="3" collapsed="1">
      <c r="A109" s="217"/>
      <c r="B109" s="217"/>
      <c r="C109" s="158" t="s">
        <v>144</v>
      </c>
      <c r="D109" s="147"/>
      <c r="E109" s="148">
        <f>SUBTOTAL(9,E107:E108)</f>
        <v>79</v>
      </c>
      <c r="F109" s="149"/>
      <c r="G109" s="149"/>
      <c r="H109" s="218">
        <f>SUBTOTAL(9,H107:H108)</f>
        <v>79</v>
      </c>
      <c r="I109" s="218">
        <f>SUBTOTAL(9,I107:I108)</f>
        <v>0</v>
      </c>
      <c r="J109" s="218">
        <f>SUBTOTAL(9,J107:J108)</f>
        <v>0</v>
      </c>
      <c r="K109" s="218">
        <f>SUBTOTAL(9,K107:K108)</f>
        <v>48</v>
      </c>
      <c r="L109" s="218">
        <f>SUBTOTAL(9,L107:L108)</f>
        <v>31</v>
      </c>
      <c r="M109" s="217"/>
      <c r="N109" s="217"/>
      <c r="O109" s="217"/>
      <c r="P109" s="217"/>
      <c r="Q109" s="217"/>
      <c r="R109" s="217">
        <f>SUBTOTAL(9,R107:R108)</f>
        <v>139621</v>
      </c>
      <c r="S109" s="217">
        <f>SUBTOTAL(9,S107:S108)</f>
        <v>28073</v>
      </c>
      <c r="T109" s="217"/>
    </row>
    <row r="110" spans="1:20" ht="15.6" outlineLevel="2" collapsed="1">
      <c r="A110" s="217"/>
      <c r="B110" s="111" t="s">
        <v>89</v>
      </c>
      <c r="C110" s="77"/>
      <c r="D110" s="77"/>
      <c r="E110" s="78">
        <f>SUBTOTAL(9,E107:E108)</f>
        <v>79</v>
      </c>
      <c r="F110" s="79">
        <v>2.0455491092358183E-2</v>
      </c>
      <c r="G110" s="79">
        <v>4.1128984997655885E-3</v>
      </c>
      <c r="H110" s="218">
        <f>SUBTOTAL(9,H107:H108)</f>
        <v>79</v>
      </c>
      <c r="I110" s="218">
        <f>SUBTOTAL(9,I107:I108)</f>
        <v>0</v>
      </c>
      <c r="J110" s="218">
        <f>SUBTOTAL(9,J107:J108)</f>
        <v>0</v>
      </c>
      <c r="K110" s="218">
        <f>SUBTOTAL(9,K107:K108)</f>
        <v>48</v>
      </c>
      <c r="L110" s="218">
        <f>SUBTOTAL(9,L107:L108)</f>
        <v>31</v>
      </c>
      <c r="M110" s="217"/>
      <c r="N110" s="217"/>
      <c r="O110" s="217"/>
      <c r="P110" s="217"/>
      <c r="Q110" s="217"/>
      <c r="R110" s="217">
        <f>SUBTOTAL(9,R107:R108)</f>
        <v>139621</v>
      </c>
      <c r="S110" s="217">
        <f>SUBTOTAL(9,S107:S108)</f>
        <v>28073</v>
      </c>
      <c r="T110" s="217"/>
    </row>
    <row r="111" spans="1:20" hidden="1" outlineLevel="4">
      <c r="A111" s="217">
        <v>12</v>
      </c>
      <c r="B111" s="217" t="s">
        <v>45</v>
      </c>
      <c r="C111" s="217" t="s">
        <v>4</v>
      </c>
      <c r="D111" s="217" t="s">
        <v>16</v>
      </c>
      <c r="E111" s="81">
        <v>117</v>
      </c>
      <c r="F111" s="82">
        <f t="shared" si="7"/>
        <v>9.9916904083570748E-3</v>
      </c>
      <c r="G111" s="82">
        <f t="shared" si="9"/>
        <v>1.3145279360557137E-2</v>
      </c>
      <c r="H111" s="218">
        <f t="shared" si="10"/>
        <v>117</v>
      </c>
      <c r="I111" s="218">
        <f t="shared" si="11"/>
        <v>0</v>
      </c>
      <c r="J111" s="218">
        <f t="shared" si="12"/>
        <v>0</v>
      </c>
      <c r="K111" s="218">
        <f t="shared" si="13"/>
        <v>0</v>
      </c>
      <c r="L111" s="218">
        <f t="shared" si="8"/>
        <v>117</v>
      </c>
      <c r="M111" s="217">
        <v>1</v>
      </c>
      <c r="N111" s="217">
        <v>7</v>
      </c>
      <c r="O111" s="217">
        <v>17</v>
      </c>
      <c r="P111" s="217">
        <v>3</v>
      </c>
      <c r="Q111" s="217" t="s">
        <v>17</v>
      </c>
      <c r="R111" s="217">
        <v>101004</v>
      </c>
      <c r="S111" s="217">
        <v>132883</v>
      </c>
      <c r="T111" s="217">
        <v>8</v>
      </c>
    </row>
    <row r="112" spans="1:20" hidden="1" outlineLevel="4">
      <c r="A112" s="217">
        <v>12</v>
      </c>
      <c r="B112" s="217" t="s">
        <v>45</v>
      </c>
      <c r="C112" s="217" t="s">
        <v>4</v>
      </c>
      <c r="D112" s="217" t="s">
        <v>19</v>
      </c>
      <c r="E112" s="81">
        <v>43</v>
      </c>
      <c r="F112" s="82">
        <f t="shared" si="7"/>
        <v>7.8394164513350562E-3</v>
      </c>
      <c r="G112" s="82">
        <f t="shared" si="9"/>
        <v>1.332256675279931E-2</v>
      </c>
      <c r="H112" s="218">
        <f t="shared" si="10"/>
        <v>43</v>
      </c>
      <c r="I112" s="218">
        <f t="shared" si="11"/>
        <v>0</v>
      </c>
      <c r="J112" s="218">
        <f t="shared" si="12"/>
        <v>0</v>
      </c>
      <c r="K112" s="218">
        <f t="shared" si="13"/>
        <v>0</v>
      </c>
      <c r="L112" s="218">
        <f t="shared" si="8"/>
        <v>43</v>
      </c>
      <c r="M112" s="217">
        <v>1</v>
      </c>
      <c r="N112" s="217">
        <v>7</v>
      </c>
      <c r="O112" s="217">
        <v>18</v>
      </c>
      <c r="P112" s="217">
        <v>3</v>
      </c>
      <c r="Q112" s="217" t="s">
        <v>17</v>
      </c>
      <c r="R112" s="217">
        <v>29125</v>
      </c>
      <c r="S112" s="217">
        <v>49496</v>
      </c>
      <c r="T112" s="217">
        <v>8</v>
      </c>
    </row>
    <row r="113" spans="1:20" hidden="1" outlineLevel="4">
      <c r="A113" s="217">
        <v>12</v>
      </c>
      <c r="B113" s="217" t="s">
        <v>45</v>
      </c>
      <c r="C113" s="217" t="s">
        <v>4</v>
      </c>
      <c r="D113" s="217" t="s">
        <v>21</v>
      </c>
      <c r="E113" s="81">
        <v>19</v>
      </c>
      <c r="F113" s="82">
        <f t="shared" si="7"/>
        <v>8.8834064327485383E-3</v>
      </c>
      <c r="G113" s="82">
        <f t="shared" si="9"/>
        <v>1.09088693957115E-2</v>
      </c>
      <c r="H113" s="218">
        <f t="shared" si="10"/>
        <v>19</v>
      </c>
      <c r="I113" s="218">
        <f t="shared" si="11"/>
        <v>0</v>
      </c>
      <c r="J113" s="218">
        <f t="shared" si="12"/>
        <v>0</v>
      </c>
      <c r="K113" s="218">
        <f t="shared" si="13"/>
        <v>0</v>
      </c>
      <c r="L113" s="218">
        <f t="shared" si="8"/>
        <v>19</v>
      </c>
      <c r="M113" s="217">
        <v>1</v>
      </c>
      <c r="N113" s="217">
        <v>7</v>
      </c>
      <c r="O113" s="217">
        <v>20</v>
      </c>
      <c r="P113" s="217">
        <v>3</v>
      </c>
      <c r="Q113" s="217" t="s">
        <v>17</v>
      </c>
      <c r="R113" s="217">
        <v>14583</v>
      </c>
      <c r="S113" s="217">
        <v>17908</v>
      </c>
      <c r="T113" s="217">
        <v>8</v>
      </c>
    </row>
    <row r="114" spans="1:20" hidden="1" outlineLevel="4">
      <c r="A114" s="217">
        <v>12</v>
      </c>
      <c r="B114" s="217" t="s">
        <v>45</v>
      </c>
      <c r="C114" s="217" t="s">
        <v>4</v>
      </c>
      <c r="D114" s="217" t="s">
        <v>109</v>
      </c>
      <c r="E114" s="81">
        <v>190</v>
      </c>
      <c r="F114" s="82">
        <f t="shared" si="7"/>
        <v>1.304666179337232E-2</v>
      </c>
      <c r="G114" s="82">
        <f t="shared" si="9"/>
        <v>4.9500487329434701E-3</v>
      </c>
      <c r="H114" s="218">
        <f t="shared" si="10"/>
        <v>190</v>
      </c>
      <c r="I114" s="218">
        <f t="shared" si="11"/>
        <v>0</v>
      </c>
      <c r="J114" s="218">
        <f t="shared" si="12"/>
        <v>0</v>
      </c>
      <c r="K114" s="218">
        <f t="shared" si="13"/>
        <v>190</v>
      </c>
      <c r="L114" s="218">
        <f t="shared" si="8"/>
        <v>0</v>
      </c>
      <c r="M114" s="217">
        <v>3</v>
      </c>
      <c r="N114" s="217">
        <v>7</v>
      </c>
      <c r="O114" s="217">
        <v>162</v>
      </c>
      <c r="P114" s="217">
        <v>3</v>
      </c>
      <c r="Q114" s="217" t="s">
        <v>17</v>
      </c>
      <c r="R114" s="217">
        <v>214174</v>
      </c>
      <c r="S114" s="217">
        <v>81260</v>
      </c>
      <c r="T114" s="217">
        <v>8</v>
      </c>
    </row>
    <row r="115" spans="1:20" hidden="1" outlineLevel="3" collapsed="1">
      <c r="A115" s="217"/>
      <c r="B115" s="217"/>
      <c r="C115" s="158" t="s">
        <v>144</v>
      </c>
      <c r="D115" s="147"/>
      <c r="E115" s="148">
        <f>SUBTOTAL(9,E111:E114)</f>
        <v>369</v>
      </c>
      <c r="F115" s="149"/>
      <c r="G115" s="149"/>
      <c r="H115" s="218">
        <f>SUBTOTAL(9,H111:H114)</f>
        <v>369</v>
      </c>
      <c r="I115" s="218">
        <f>SUBTOTAL(9,I111:I114)</f>
        <v>0</v>
      </c>
      <c r="J115" s="218">
        <f>SUBTOTAL(9,J111:J114)</f>
        <v>0</v>
      </c>
      <c r="K115" s="218">
        <f>SUBTOTAL(9,K111:K114)</f>
        <v>190</v>
      </c>
      <c r="L115" s="218">
        <f>SUBTOTAL(9,L111:L114)</f>
        <v>179</v>
      </c>
      <c r="M115" s="217"/>
      <c r="N115" s="217"/>
      <c r="O115" s="217"/>
      <c r="P115" s="217"/>
      <c r="Q115" s="217"/>
      <c r="R115" s="217">
        <f>SUBTOTAL(9,R111:R114)</f>
        <v>358886</v>
      </c>
      <c r="S115" s="217">
        <f>SUBTOTAL(9,S111:S114)</f>
        <v>281547</v>
      </c>
      <c r="T115" s="217"/>
    </row>
    <row r="116" spans="1:20" ht="15.6" outlineLevel="2" collapsed="1">
      <c r="A116" s="217"/>
      <c r="B116" s="111" t="s">
        <v>90</v>
      </c>
      <c r="C116" s="77"/>
      <c r="D116" s="77"/>
      <c r="E116" s="78">
        <f>SUBTOTAL(9,E111:E114)</f>
        <v>369</v>
      </c>
      <c r="F116" s="79">
        <v>1.1256837799859479E-2</v>
      </c>
      <c r="G116" s="79">
        <v>8.8310185185185193E-3</v>
      </c>
      <c r="H116" s="218">
        <f>SUBTOTAL(9,H111:H114)</f>
        <v>369</v>
      </c>
      <c r="I116" s="218">
        <f>SUBTOTAL(9,I111:I114)</f>
        <v>0</v>
      </c>
      <c r="J116" s="218">
        <f>SUBTOTAL(9,J111:J114)</f>
        <v>0</v>
      </c>
      <c r="K116" s="218">
        <f>SUBTOTAL(9,K111:K114)</f>
        <v>190</v>
      </c>
      <c r="L116" s="218">
        <f>SUBTOTAL(9,L111:L114)</f>
        <v>179</v>
      </c>
      <c r="M116" s="217"/>
      <c r="N116" s="217"/>
      <c r="O116" s="217"/>
      <c r="P116" s="217"/>
      <c r="Q116" s="217"/>
      <c r="R116" s="217">
        <f>SUBTOTAL(9,R111:R114)</f>
        <v>358886</v>
      </c>
      <c r="S116" s="217">
        <f>SUBTOTAL(9,S111:S114)</f>
        <v>281547</v>
      </c>
      <c r="T116" s="217"/>
    </row>
    <row r="117" spans="1:20" hidden="1" outlineLevel="4">
      <c r="A117" s="217">
        <v>12</v>
      </c>
      <c r="B117" s="217" t="s">
        <v>46</v>
      </c>
      <c r="C117" s="217" t="s">
        <v>4</v>
      </c>
      <c r="D117" s="217" t="s">
        <v>16</v>
      </c>
      <c r="E117" s="81">
        <v>316</v>
      </c>
      <c r="F117" s="82">
        <f t="shared" si="7"/>
        <v>3.7421618612283169E-3</v>
      </c>
      <c r="G117" s="82">
        <f t="shared" si="9"/>
        <v>2.8272606071261135E-3</v>
      </c>
      <c r="H117" s="218">
        <f t="shared" si="10"/>
        <v>316</v>
      </c>
      <c r="I117" s="218">
        <f t="shared" si="11"/>
        <v>0</v>
      </c>
      <c r="J117" s="218">
        <f t="shared" si="12"/>
        <v>0</v>
      </c>
      <c r="K117" s="218">
        <f t="shared" si="13"/>
        <v>0</v>
      </c>
      <c r="L117" s="218">
        <f t="shared" si="8"/>
        <v>316</v>
      </c>
      <c r="M117" s="217">
        <v>1</v>
      </c>
      <c r="N117" s="217">
        <v>33</v>
      </c>
      <c r="O117" s="217">
        <v>17</v>
      </c>
      <c r="P117" s="217">
        <v>3</v>
      </c>
      <c r="Q117" s="217" t="s">
        <v>17</v>
      </c>
      <c r="R117" s="217">
        <v>102170</v>
      </c>
      <c r="S117" s="217">
        <v>77191</v>
      </c>
      <c r="T117" s="217">
        <v>8</v>
      </c>
    </row>
    <row r="118" spans="1:20" hidden="1" outlineLevel="4">
      <c r="A118" s="217">
        <v>12</v>
      </c>
      <c r="B118" s="217" t="s">
        <v>46</v>
      </c>
      <c r="C118" s="217" t="s">
        <v>4</v>
      </c>
      <c r="D118" s="217" t="s">
        <v>19</v>
      </c>
      <c r="E118" s="81">
        <v>117</v>
      </c>
      <c r="F118" s="82">
        <f t="shared" si="7"/>
        <v>5.0208729028173478E-3</v>
      </c>
      <c r="G118" s="82">
        <f t="shared" si="9"/>
        <v>2.9453545425767646E-3</v>
      </c>
      <c r="H118" s="218">
        <f t="shared" si="10"/>
        <v>117</v>
      </c>
      <c r="I118" s="218">
        <f t="shared" si="11"/>
        <v>0</v>
      </c>
      <c r="J118" s="218">
        <f t="shared" si="12"/>
        <v>0</v>
      </c>
      <c r="K118" s="218">
        <f t="shared" si="13"/>
        <v>0</v>
      </c>
      <c r="L118" s="218">
        <f t="shared" si="8"/>
        <v>117</v>
      </c>
      <c r="M118" s="217">
        <v>1</v>
      </c>
      <c r="N118" s="217">
        <v>33</v>
      </c>
      <c r="O118" s="217">
        <v>18</v>
      </c>
      <c r="P118" s="217">
        <v>3</v>
      </c>
      <c r="Q118" s="217" t="s">
        <v>17</v>
      </c>
      <c r="R118" s="217">
        <v>50755</v>
      </c>
      <c r="S118" s="217">
        <v>29774</v>
      </c>
      <c r="T118" s="217">
        <v>8</v>
      </c>
    </row>
    <row r="119" spans="1:20" hidden="1" outlineLevel="4">
      <c r="A119" s="217">
        <v>12</v>
      </c>
      <c r="B119" s="217" t="s">
        <v>46</v>
      </c>
      <c r="C119" s="217" t="s">
        <v>4</v>
      </c>
      <c r="D119" s="217" t="s">
        <v>21</v>
      </c>
      <c r="E119" s="81">
        <v>54</v>
      </c>
      <c r="F119" s="82">
        <f t="shared" si="7"/>
        <v>4.0342078189300407E-3</v>
      </c>
      <c r="G119" s="82">
        <f t="shared" si="9"/>
        <v>3.0924211248285318E-3</v>
      </c>
      <c r="H119" s="218">
        <f t="shared" si="10"/>
        <v>54</v>
      </c>
      <c r="I119" s="218">
        <f t="shared" si="11"/>
        <v>0</v>
      </c>
      <c r="J119" s="218">
        <f t="shared" si="12"/>
        <v>0</v>
      </c>
      <c r="K119" s="218">
        <f t="shared" si="13"/>
        <v>0</v>
      </c>
      <c r="L119" s="218">
        <f t="shared" si="8"/>
        <v>54</v>
      </c>
      <c r="M119" s="217">
        <v>1</v>
      </c>
      <c r="N119" s="217">
        <v>33</v>
      </c>
      <c r="O119" s="217">
        <v>20</v>
      </c>
      <c r="P119" s="217">
        <v>3</v>
      </c>
      <c r="Q119" s="217" t="s">
        <v>17</v>
      </c>
      <c r="R119" s="217">
        <v>18822</v>
      </c>
      <c r="S119" s="217">
        <v>14428</v>
      </c>
      <c r="T119" s="217">
        <v>8</v>
      </c>
    </row>
    <row r="120" spans="1:20" hidden="1" outlineLevel="4">
      <c r="A120" s="217">
        <v>12</v>
      </c>
      <c r="B120" s="217" t="s">
        <v>46</v>
      </c>
      <c r="C120" s="217" t="s">
        <v>4</v>
      </c>
      <c r="D120" s="217" t="s">
        <v>109</v>
      </c>
      <c r="E120" s="81">
        <v>212</v>
      </c>
      <c r="F120" s="82">
        <f t="shared" si="7"/>
        <v>4.3836805555555556E-3</v>
      </c>
      <c r="G120" s="82">
        <f t="shared" si="9"/>
        <v>1.0307477288609365E-3</v>
      </c>
      <c r="H120" s="218">
        <f t="shared" si="10"/>
        <v>212</v>
      </c>
      <c r="I120" s="218">
        <f t="shared" si="11"/>
        <v>0</v>
      </c>
      <c r="J120" s="218">
        <f t="shared" si="12"/>
        <v>0</v>
      </c>
      <c r="K120" s="218">
        <f t="shared" si="13"/>
        <v>212</v>
      </c>
      <c r="L120" s="218">
        <f t="shared" si="8"/>
        <v>0</v>
      </c>
      <c r="M120" s="217">
        <v>3</v>
      </c>
      <c r="N120" s="217">
        <v>33</v>
      </c>
      <c r="O120" s="217">
        <v>162</v>
      </c>
      <c r="P120" s="217">
        <v>3</v>
      </c>
      <c r="Q120" s="217" t="s">
        <v>17</v>
      </c>
      <c r="R120" s="217">
        <v>80295</v>
      </c>
      <c r="S120" s="217">
        <v>18880</v>
      </c>
      <c r="T120" s="217">
        <v>8</v>
      </c>
    </row>
    <row r="121" spans="1:20" hidden="1" outlineLevel="4">
      <c r="A121" s="217">
        <v>12</v>
      </c>
      <c r="B121" s="217" t="s">
        <v>46</v>
      </c>
      <c r="C121" s="217" t="s">
        <v>4</v>
      </c>
      <c r="D121" s="217" t="s">
        <v>107</v>
      </c>
      <c r="E121" s="81">
        <v>104</v>
      </c>
      <c r="F121" s="82">
        <f t="shared" si="7"/>
        <v>5.86738782051282E-3</v>
      </c>
      <c r="G121" s="82">
        <f t="shared" si="9"/>
        <v>0</v>
      </c>
      <c r="H121" s="218">
        <f t="shared" si="10"/>
        <v>104</v>
      </c>
      <c r="I121" s="218">
        <f t="shared" si="11"/>
        <v>0</v>
      </c>
      <c r="J121" s="218">
        <f t="shared" si="12"/>
        <v>0</v>
      </c>
      <c r="K121" s="218">
        <f t="shared" si="13"/>
        <v>0</v>
      </c>
      <c r="L121" s="218">
        <f t="shared" si="8"/>
        <v>104</v>
      </c>
      <c r="M121" s="217">
        <v>8</v>
      </c>
      <c r="N121" s="217">
        <v>33</v>
      </c>
      <c r="O121" s="217">
        <v>217</v>
      </c>
      <c r="P121" s="217">
        <v>3</v>
      </c>
      <c r="Q121" s="217" t="s">
        <v>17</v>
      </c>
      <c r="R121" s="217">
        <v>52722</v>
      </c>
      <c r="S121" s="217">
        <v>0</v>
      </c>
      <c r="T121" s="217">
        <v>8</v>
      </c>
    </row>
    <row r="122" spans="1:20" hidden="1" outlineLevel="4">
      <c r="A122" s="217">
        <v>12</v>
      </c>
      <c r="B122" s="217" t="s">
        <v>46</v>
      </c>
      <c r="C122" s="217" t="s">
        <v>4</v>
      </c>
      <c r="D122" s="217" t="s">
        <v>111</v>
      </c>
      <c r="E122" s="81">
        <v>3</v>
      </c>
      <c r="F122" s="82">
        <f t="shared" si="7"/>
        <v>6.5972222222222224E-4</v>
      </c>
      <c r="G122" s="82">
        <f t="shared" si="9"/>
        <v>2.2299382716049381E-3</v>
      </c>
      <c r="H122" s="218">
        <f t="shared" si="10"/>
        <v>3</v>
      </c>
      <c r="I122" s="218">
        <f t="shared" si="11"/>
        <v>0</v>
      </c>
      <c r="J122" s="218">
        <f t="shared" si="12"/>
        <v>0</v>
      </c>
      <c r="K122" s="218">
        <f t="shared" si="13"/>
        <v>3</v>
      </c>
      <c r="L122" s="218">
        <f t="shared" si="8"/>
        <v>0</v>
      </c>
      <c r="M122" s="217">
        <v>3</v>
      </c>
      <c r="N122" s="217">
        <v>33</v>
      </c>
      <c r="O122" s="217">
        <v>224</v>
      </c>
      <c r="P122" s="217">
        <v>3</v>
      </c>
      <c r="Q122" s="217" t="s">
        <v>17</v>
      </c>
      <c r="R122" s="217">
        <v>171</v>
      </c>
      <c r="S122" s="217">
        <v>578</v>
      </c>
      <c r="T122" s="217">
        <v>8</v>
      </c>
    </row>
    <row r="123" spans="1:20" hidden="1" outlineLevel="3" collapsed="1">
      <c r="A123" s="217"/>
      <c r="B123" s="217"/>
      <c r="C123" s="158" t="s">
        <v>144</v>
      </c>
      <c r="D123" s="147"/>
      <c r="E123" s="148">
        <f>SUBTOTAL(9,E117:E122)</f>
        <v>806</v>
      </c>
      <c r="F123" s="149"/>
      <c r="G123" s="149"/>
      <c r="H123" s="218">
        <f>SUBTOTAL(9,H117:H122)</f>
        <v>806</v>
      </c>
      <c r="I123" s="218">
        <f>SUBTOTAL(9,I117:I122)</f>
        <v>0</v>
      </c>
      <c r="J123" s="218">
        <f>SUBTOTAL(9,J117:J122)</f>
        <v>0</v>
      </c>
      <c r="K123" s="218">
        <f>SUBTOTAL(9,K117:K122)</f>
        <v>215</v>
      </c>
      <c r="L123" s="218">
        <f>SUBTOTAL(9,L117:L122)</f>
        <v>591</v>
      </c>
      <c r="M123" s="217"/>
      <c r="N123" s="217"/>
      <c r="O123" s="217"/>
      <c r="P123" s="217"/>
      <c r="Q123" s="217"/>
      <c r="R123" s="217">
        <f>SUBTOTAL(9,R117:R122)</f>
        <v>304935</v>
      </c>
      <c r="S123" s="217">
        <f>SUBTOTAL(9,S117:S122)</f>
        <v>140851</v>
      </c>
      <c r="T123" s="217"/>
    </row>
    <row r="124" spans="1:20" hidden="1" outlineLevel="4">
      <c r="A124" s="217">
        <v>12</v>
      </c>
      <c r="B124" s="217" t="s">
        <v>46</v>
      </c>
      <c r="C124" s="217" t="s">
        <v>6</v>
      </c>
      <c r="D124" s="217" t="s">
        <v>33</v>
      </c>
      <c r="E124" s="81">
        <v>12</v>
      </c>
      <c r="F124" s="82">
        <f t="shared" si="7"/>
        <v>1.5826581790123459E-2</v>
      </c>
      <c r="G124" s="82">
        <f t="shared" si="9"/>
        <v>2.1460262345679012E-3</v>
      </c>
      <c r="H124" s="218">
        <f t="shared" si="10"/>
        <v>0</v>
      </c>
      <c r="I124" s="218">
        <f t="shared" si="11"/>
        <v>0</v>
      </c>
      <c r="J124" s="218">
        <f t="shared" si="12"/>
        <v>12</v>
      </c>
      <c r="K124" s="218">
        <f t="shared" si="13"/>
        <v>0</v>
      </c>
      <c r="L124" s="218">
        <f t="shared" si="8"/>
        <v>12</v>
      </c>
      <c r="M124" s="217">
        <v>1</v>
      </c>
      <c r="N124" s="217">
        <v>33</v>
      </c>
      <c r="O124" s="217">
        <v>86</v>
      </c>
      <c r="P124" s="217">
        <v>5</v>
      </c>
      <c r="Q124" s="217" t="s">
        <v>6</v>
      </c>
      <c r="R124" s="217">
        <v>16409</v>
      </c>
      <c r="S124" s="217">
        <v>2225</v>
      </c>
      <c r="T124" s="217">
        <v>8</v>
      </c>
    </row>
    <row r="125" spans="1:20" hidden="1" outlineLevel="4">
      <c r="A125" s="217">
        <v>12</v>
      </c>
      <c r="B125" s="217" t="s">
        <v>46</v>
      </c>
      <c r="C125" s="217" t="s">
        <v>6</v>
      </c>
      <c r="D125" s="217" t="s">
        <v>126</v>
      </c>
      <c r="E125" s="81">
        <v>50</v>
      </c>
      <c r="F125" s="82">
        <f t="shared" si="7"/>
        <v>1.444375E-2</v>
      </c>
      <c r="G125" s="82">
        <f t="shared" si="9"/>
        <v>6.1724537037037034E-3</v>
      </c>
      <c r="H125" s="218">
        <f t="shared" si="10"/>
        <v>0</v>
      </c>
      <c r="I125" s="218">
        <f t="shared" si="11"/>
        <v>0</v>
      </c>
      <c r="J125" s="218">
        <f t="shared" si="12"/>
        <v>50</v>
      </c>
      <c r="K125" s="218">
        <f t="shared" si="13"/>
        <v>50</v>
      </c>
      <c r="L125" s="218">
        <f t="shared" si="8"/>
        <v>0</v>
      </c>
      <c r="M125" s="217">
        <v>3</v>
      </c>
      <c r="N125" s="217">
        <v>33</v>
      </c>
      <c r="O125" s="217">
        <v>192</v>
      </c>
      <c r="P125" s="217">
        <v>5</v>
      </c>
      <c r="Q125" s="217" t="s">
        <v>6</v>
      </c>
      <c r="R125" s="217">
        <v>62397</v>
      </c>
      <c r="S125" s="217">
        <v>26665</v>
      </c>
      <c r="T125" s="217">
        <v>8</v>
      </c>
    </row>
    <row r="126" spans="1:20" hidden="1" outlineLevel="4">
      <c r="A126" s="217">
        <v>12</v>
      </c>
      <c r="B126" s="217" t="s">
        <v>46</v>
      </c>
      <c r="C126" s="217" t="s">
        <v>6</v>
      </c>
      <c r="D126" s="217" t="s">
        <v>127</v>
      </c>
      <c r="E126" s="81">
        <v>349</v>
      </c>
      <c r="F126" s="82">
        <f t="shared" si="7"/>
        <v>1.257567918921787E-2</v>
      </c>
      <c r="G126" s="82">
        <f t="shared" si="9"/>
        <v>6.3761872545898329E-3</v>
      </c>
      <c r="H126" s="218">
        <f t="shared" si="10"/>
        <v>0</v>
      </c>
      <c r="I126" s="218">
        <f t="shared" si="11"/>
        <v>0</v>
      </c>
      <c r="J126" s="218">
        <f t="shared" si="12"/>
        <v>349</v>
      </c>
      <c r="K126" s="218">
        <f t="shared" si="13"/>
        <v>349</v>
      </c>
      <c r="L126" s="218">
        <f t="shared" si="8"/>
        <v>0</v>
      </c>
      <c r="M126" s="217">
        <v>3</v>
      </c>
      <c r="N126" s="217">
        <v>33</v>
      </c>
      <c r="O126" s="217">
        <v>208</v>
      </c>
      <c r="P126" s="217">
        <v>5</v>
      </c>
      <c r="Q126" s="217" t="s">
        <v>6</v>
      </c>
      <c r="R126" s="217">
        <v>379202</v>
      </c>
      <c r="S126" s="217">
        <v>192265</v>
      </c>
      <c r="T126" s="217">
        <v>8</v>
      </c>
    </row>
    <row r="127" spans="1:20" hidden="1" outlineLevel="4">
      <c r="A127" s="217">
        <v>12</v>
      </c>
      <c r="B127" s="217" t="s">
        <v>46</v>
      </c>
      <c r="C127" s="217" t="s">
        <v>6</v>
      </c>
      <c r="D127" s="217" t="s">
        <v>128</v>
      </c>
      <c r="E127" s="81">
        <v>406</v>
      </c>
      <c r="F127" s="82">
        <f t="shared" si="7"/>
        <v>1.4103892993979201E-2</v>
      </c>
      <c r="G127" s="82">
        <f t="shared" si="9"/>
        <v>6.9349514230979742E-3</v>
      </c>
      <c r="H127" s="218">
        <f t="shared" si="10"/>
        <v>0</v>
      </c>
      <c r="I127" s="218">
        <f t="shared" si="11"/>
        <v>0</v>
      </c>
      <c r="J127" s="218">
        <f t="shared" si="12"/>
        <v>406</v>
      </c>
      <c r="K127" s="218">
        <f t="shared" si="13"/>
        <v>406</v>
      </c>
      <c r="L127" s="218">
        <f t="shared" si="8"/>
        <v>0</v>
      </c>
      <c r="M127" s="217">
        <v>3</v>
      </c>
      <c r="N127" s="217">
        <v>33</v>
      </c>
      <c r="O127" s="217">
        <v>219</v>
      </c>
      <c r="P127" s="217">
        <v>22</v>
      </c>
      <c r="Q127" s="217" t="s">
        <v>20</v>
      </c>
      <c r="R127" s="217">
        <v>494742</v>
      </c>
      <c r="S127" s="217">
        <v>243267</v>
      </c>
      <c r="T127" s="217">
        <v>8</v>
      </c>
    </row>
    <row r="128" spans="1:20" hidden="1" outlineLevel="4">
      <c r="A128" s="217">
        <v>12</v>
      </c>
      <c r="B128" s="217" t="s">
        <v>46</v>
      </c>
      <c r="C128" s="217" t="s">
        <v>6</v>
      </c>
      <c r="D128" s="217" t="s">
        <v>170</v>
      </c>
      <c r="E128" s="81">
        <v>26</v>
      </c>
      <c r="F128" s="82">
        <f t="shared" si="7"/>
        <v>1.3760238603988605E-2</v>
      </c>
      <c r="G128" s="82">
        <f t="shared" si="9"/>
        <v>8.7255163817663815E-3</v>
      </c>
      <c r="H128" s="218">
        <f t="shared" si="10"/>
        <v>0</v>
      </c>
      <c r="I128" s="218">
        <f t="shared" si="11"/>
        <v>0</v>
      </c>
      <c r="J128" s="218">
        <f t="shared" si="12"/>
        <v>26</v>
      </c>
      <c r="K128" s="218">
        <f t="shared" si="13"/>
        <v>26</v>
      </c>
      <c r="L128" s="218">
        <f t="shared" si="8"/>
        <v>0</v>
      </c>
      <c r="M128" s="217">
        <v>3</v>
      </c>
      <c r="N128" s="217">
        <v>33</v>
      </c>
      <c r="O128" s="217">
        <v>232</v>
      </c>
      <c r="P128" s="217">
        <v>5</v>
      </c>
      <c r="Q128" s="217" t="s">
        <v>6</v>
      </c>
      <c r="R128" s="217">
        <v>30911</v>
      </c>
      <c r="S128" s="217">
        <v>19601</v>
      </c>
      <c r="T128" s="217">
        <v>8</v>
      </c>
    </row>
    <row r="129" spans="1:20" hidden="1" outlineLevel="3" collapsed="1">
      <c r="A129" s="217"/>
      <c r="B129" s="217"/>
      <c r="C129" s="160" t="s">
        <v>146</v>
      </c>
      <c r="D129" s="144"/>
      <c r="E129" s="154">
        <f>SUBTOTAL(9,E124:E128)</f>
        <v>843</v>
      </c>
      <c r="F129" s="155"/>
      <c r="G129" s="155"/>
      <c r="H129" s="218">
        <f>SUBTOTAL(9,H124:H128)</f>
        <v>0</v>
      </c>
      <c r="I129" s="218">
        <f>SUBTOTAL(9,I124:I128)</f>
        <v>0</v>
      </c>
      <c r="J129" s="218">
        <f>SUBTOTAL(9,J124:J128)</f>
        <v>843</v>
      </c>
      <c r="K129" s="218">
        <f>SUBTOTAL(9,K124:K128)</f>
        <v>831</v>
      </c>
      <c r="L129" s="218">
        <f>SUBTOTAL(9,L124:L128)</f>
        <v>12</v>
      </c>
      <c r="M129" s="217"/>
      <c r="N129" s="217"/>
      <c r="O129" s="217"/>
      <c r="P129" s="217"/>
      <c r="Q129" s="217"/>
      <c r="R129" s="217">
        <f>SUBTOTAL(9,R124:R128)</f>
        <v>983661</v>
      </c>
      <c r="S129" s="217">
        <f>SUBTOTAL(9,S124:S128)</f>
        <v>484023</v>
      </c>
      <c r="T129" s="217"/>
    </row>
    <row r="130" spans="1:20" ht="15.6" outlineLevel="2" collapsed="1">
      <c r="A130" s="217"/>
      <c r="B130" s="111" t="s">
        <v>91</v>
      </c>
      <c r="C130" s="77"/>
      <c r="D130" s="77"/>
      <c r="E130" s="78">
        <f>SUBTOTAL(9,E117:E128)</f>
        <v>1649</v>
      </c>
      <c r="F130" s="79">
        <v>9.0444545515800823E-3</v>
      </c>
      <c r="G130" s="79">
        <v>4.385893246187364E-3</v>
      </c>
      <c r="H130" s="218">
        <f>SUBTOTAL(9,H117:H128)</f>
        <v>806</v>
      </c>
      <c r="I130" s="218">
        <f>SUBTOTAL(9,I117:I128)</f>
        <v>0</v>
      </c>
      <c r="J130" s="218">
        <f>SUBTOTAL(9,J117:J128)</f>
        <v>843</v>
      </c>
      <c r="K130" s="218">
        <f>SUBTOTAL(9,K117:K128)</f>
        <v>1046</v>
      </c>
      <c r="L130" s="218">
        <f>SUBTOTAL(9,L117:L128)</f>
        <v>603</v>
      </c>
      <c r="M130" s="217"/>
      <c r="N130" s="217"/>
      <c r="O130" s="217"/>
      <c r="P130" s="217"/>
      <c r="Q130" s="217"/>
      <c r="R130" s="217">
        <f>SUBTOTAL(9,R117:R128)</f>
        <v>1288596</v>
      </c>
      <c r="S130" s="217">
        <f>SUBTOTAL(9,S117:S128)</f>
        <v>624874</v>
      </c>
      <c r="T130" s="217"/>
    </row>
    <row r="131" spans="1:20" ht="17.399999999999999" outlineLevel="1">
      <c r="A131" s="23" t="s">
        <v>105</v>
      </c>
      <c r="B131" s="88"/>
      <c r="C131" s="88"/>
      <c r="D131" s="88"/>
      <c r="E131" s="89">
        <f>SUBTOTAL(9,E82:E128)</f>
        <v>4621</v>
      </c>
      <c r="F131" s="90"/>
      <c r="G131" s="90"/>
      <c r="H131" s="218">
        <f>SUBTOTAL(9,H82:H128)</f>
        <v>3318</v>
      </c>
      <c r="I131" s="218">
        <f>SUBTOTAL(9,I82:I128)</f>
        <v>460</v>
      </c>
      <c r="J131" s="218">
        <f>SUBTOTAL(9,J82:J128)</f>
        <v>843</v>
      </c>
      <c r="K131" s="218">
        <f>SUBTOTAL(9,K82:K128)</f>
        <v>2200</v>
      </c>
      <c r="L131" s="218">
        <f>SUBTOTAL(9,L82:L128)</f>
        <v>2421</v>
      </c>
      <c r="M131" s="217"/>
      <c r="N131" s="217"/>
      <c r="O131" s="217"/>
      <c r="P131" s="217"/>
      <c r="Q131" s="217"/>
      <c r="R131" s="217">
        <f>SUBTOTAL(9,R82:R128)</f>
        <v>4017410</v>
      </c>
      <c r="S131" s="217">
        <f>SUBTOTAL(9,S82:S128)</f>
        <v>2071285</v>
      </c>
      <c r="T131" s="217"/>
    </row>
    <row r="132" spans="1:20" hidden="1" outlineLevel="4">
      <c r="A132" s="217">
        <v>46</v>
      </c>
      <c r="B132" s="217" t="s">
        <v>48</v>
      </c>
      <c r="C132" s="217" t="s">
        <v>4</v>
      </c>
      <c r="D132" s="217" t="s">
        <v>16</v>
      </c>
      <c r="E132" s="81">
        <v>248</v>
      </c>
      <c r="F132" s="82">
        <f t="shared" si="7"/>
        <v>5.3133400537634405E-3</v>
      </c>
      <c r="G132" s="82">
        <f t="shared" si="9"/>
        <v>4.2339176373954596E-3</v>
      </c>
      <c r="H132" s="218">
        <f t="shared" si="10"/>
        <v>248</v>
      </c>
      <c r="I132" s="218">
        <f t="shared" si="11"/>
        <v>0</v>
      </c>
      <c r="J132" s="218">
        <f t="shared" si="12"/>
        <v>0</v>
      </c>
      <c r="K132" s="218">
        <f t="shared" si="13"/>
        <v>0</v>
      </c>
      <c r="L132" s="218">
        <f t="shared" si="8"/>
        <v>248</v>
      </c>
      <c r="M132" s="217">
        <v>1</v>
      </c>
      <c r="N132" s="217">
        <v>25</v>
      </c>
      <c r="O132" s="217">
        <v>17</v>
      </c>
      <c r="P132" s="217">
        <v>3</v>
      </c>
      <c r="Q132" s="217" t="s">
        <v>17</v>
      </c>
      <c r="R132" s="217">
        <v>113850</v>
      </c>
      <c r="S132" s="217">
        <v>90721</v>
      </c>
      <c r="T132" s="217">
        <v>8</v>
      </c>
    </row>
    <row r="133" spans="1:20" hidden="1" outlineLevel="4">
      <c r="A133" s="217">
        <v>46</v>
      </c>
      <c r="B133" s="217" t="s">
        <v>48</v>
      </c>
      <c r="C133" s="217" t="s">
        <v>4</v>
      </c>
      <c r="D133" s="217" t="s">
        <v>19</v>
      </c>
      <c r="E133" s="81">
        <v>91</v>
      </c>
      <c r="F133" s="82">
        <f t="shared" si="7"/>
        <v>5.6155881155881158E-3</v>
      </c>
      <c r="G133" s="82">
        <f t="shared" si="9"/>
        <v>7.5390466015466014E-3</v>
      </c>
      <c r="H133" s="218">
        <f t="shared" si="10"/>
        <v>91</v>
      </c>
      <c r="I133" s="218">
        <f t="shared" si="11"/>
        <v>0</v>
      </c>
      <c r="J133" s="218">
        <f t="shared" si="12"/>
        <v>0</v>
      </c>
      <c r="K133" s="218">
        <f t="shared" si="13"/>
        <v>0</v>
      </c>
      <c r="L133" s="218">
        <f t="shared" si="8"/>
        <v>91</v>
      </c>
      <c r="M133" s="217">
        <v>1</v>
      </c>
      <c r="N133" s="217">
        <v>25</v>
      </c>
      <c r="O133" s="217">
        <v>18</v>
      </c>
      <c r="P133" s="217">
        <v>3</v>
      </c>
      <c r="Q133" s="217" t="s">
        <v>17</v>
      </c>
      <c r="R133" s="217">
        <v>44152</v>
      </c>
      <c r="S133" s="217">
        <v>59275</v>
      </c>
      <c r="T133" s="217">
        <v>8</v>
      </c>
    </row>
    <row r="134" spans="1:20" hidden="1" outlineLevel="4">
      <c r="A134" s="217">
        <v>46</v>
      </c>
      <c r="B134" s="217" t="s">
        <v>48</v>
      </c>
      <c r="C134" s="217" t="s">
        <v>4</v>
      </c>
      <c r="D134" s="217" t="s">
        <v>21</v>
      </c>
      <c r="E134" s="81">
        <v>34</v>
      </c>
      <c r="F134" s="82">
        <f t="shared" ref="F134:F197" si="14">R134/E134/86400</f>
        <v>6.3235294117647061E-3</v>
      </c>
      <c r="G134" s="82">
        <f t="shared" si="9"/>
        <v>7.6562499999999999E-3</v>
      </c>
      <c r="H134" s="218">
        <f t="shared" si="10"/>
        <v>34</v>
      </c>
      <c r="I134" s="218">
        <f t="shared" si="11"/>
        <v>0</v>
      </c>
      <c r="J134" s="218">
        <f t="shared" si="12"/>
        <v>0</v>
      </c>
      <c r="K134" s="218">
        <f t="shared" si="13"/>
        <v>0</v>
      </c>
      <c r="L134" s="218">
        <f t="shared" ref="L134:L197" si="15">IF(M134&lt;&gt;3,E134,0)</f>
        <v>34</v>
      </c>
      <c r="M134" s="217">
        <v>1</v>
      </c>
      <c r="N134" s="217">
        <v>25</v>
      </c>
      <c r="O134" s="217">
        <v>20</v>
      </c>
      <c r="P134" s="217">
        <v>3</v>
      </c>
      <c r="Q134" s="217" t="s">
        <v>17</v>
      </c>
      <c r="R134" s="217">
        <v>18576</v>
      </c>
      <c r="S134" s="217">
        <v>22491</v>
      </c>
      <c r="T134" s="217">
        <v>8</v>
      </c>
    </row>
    <row r="135" spans="1:20" hidden="1" outlineLevel="4">
      <c r="A135" s="217">
        <v>46</v>
      </c>
      <c r="B135" s="217" t="s">
        <v>48</v>
      </c>
      <c r="C135" s="217" t="s">
        <v>4</v>
      </c>
      <c r="D135" s="217" t="s">
        <v>109</v>
      </c>
      <c r="E135" s="81">
        <v>108</v>
      </c>
      <c r="F135" s="82">
        <f t="shared" si="14"/>
        <v>6.2327460562414264E-3</v>
      </c>
      <c r="G135" s="82">
        <f t="shared" si="9"/>
        <v>2.3409636488340192E-3</v>
      </c>
      <c r="H135" s="218">
        <f t="shared" si="10"/>
        <v>108</v>
      </c>
      <c r="I135" s="218">
        <f t="shared" si="11"/>
        <v>0</v>
      </c>
      <c r="J135" s="218">
        <f t="shared" si="12"/>
        <v>0</v>
      </c>
      <c r="K135" s="218">
        <f t="shared" si="13"/>
        <v>108</v>
      </c>
      <c r="L135" s="218">
        <f t="shared" si="15"/>
        <v>0</v>
      </c>
      <c r="M135" s="217">
        <v>3</v>
      </c>
      <c r="N135" s="217">
        <v>25</v>
      </c>
      <c r="O135" s="217">
        <v>162</v>
      </c>
      <c r="P135" s="217">
        <v>3</v>
      </c>
      <c r="Q135" s="217" t="s">
        <v>17</v>
      </c>
      <c r="R135" s="217">
        <v>58159</v>
      </c>
      <c r="S135" s="217">
        <v>21844</v>
      </c>
      <c r="T135" s="217">
        <v>8</v>
      </c>
    </row>
    <row r="136" spans="1:20" hidden="1" outlineLevel="4">
      <c r="A136" s="217">
        <v>46</v>
      </c>
      <c r="B136" s="217" t="s">
        <v>48</v>
      </c>
      <c r="C136" s="217" t="s">
        <v>4</v>
      </c>
      <c r="D136" s="217" t="s">
        <v>107</v>
      </c>
      <c r="E136" s="81">
        <v>98</v>
      </c>
      <c r="F136" s="82">
        <f t="shared" si="14"/>
        <v>7.446381330309902E-3</v>
      </c>
      <c r="G136" s="82">
        <f t="shared" si="9"/>
        <v>2.3620559334845048E-7</v>
      </c>
      <c r="H136" s="218">
        <f t="shared" si="10"/>
        <v>98</v>
      </c>
      <c r="I136" s="218">
        <f t="shared" si="11"/>
        <v>0</v>
      </c>
      <c r="J136" s="218">
        <f t="shared" si="12"/>
        <v>0</v>
      </c>
      <c r="K136" s="218">
        <f t="shared" si="13"/>
        <v>0</v>
      </c>
      <c r="L136" s="218">
        <f t="shared" si="15"/>
        <v>98</v>
      </c>
      <c r="M136" s="217">
        <v>8</v>
      </c>
      <c r="N136" s="217">
        <v>25</v>
      </c>
      <c r="O136" s="217">
        <v>217</v>
      </c>
      <c r="P136" s="217">
        <v>3</v>
      </c>
      <c r="Q136" s="217" t="s">
        <v>17</v>
      </c>
      <c r="R136" s="217">
        <v>63050</v>
      </c>
      <c r="S136" s="217">
        <v>2</v>
      </c>
      <c r="T136" s="217">
        <v>8</v>
      </c>
    </row>
    <row r="137" spans="1:20" hidden="1" outlineLevel="4">
      <c r="A137" s="217">
        <v>46</v>
      </c>
      <c r="B137" s="217" t="s">
        <v>48</v>
      </c>
      <c r="C137" s="217" t="s">
        <v>4</v>
      </c>
      <c r="D137" s="217" t="s">
        <v>111</v>
      </c>
      <c r="E137" s="81">
        <v>1</v>
      </c>
      <c r="F137" s="82">
        <f t="shared" si="14"/>
        <v>5.7291666666666663E-3</v>
      </c>
      <c r="G137" s="82">
        <f t="shared" si="9"/>
        <v>2.0127314814814813E-2</v>
      </c>
      <c r="H137" s="218">
        <f t="shared" si="10"/>
        <v>1</v>
      </c>
      <c r="I137" s="218">
        <f t="shared" si="11"/>
        <v>0</v>
      </c>
      <c r="J137" s="218">
        <f t="shared" si="12"/>
        <v>0</v>
      </c>
      <c r="K137" s="218">
        <f t="shared" si="13"/>
        <v>1</v>
      </c>
      <c r="L137" s="218">
        <f t="shared" si="15"/>
        <v>0</v>
      </c>
      <c r="M137" s="217">
        <v>3</v>
      </c>
      <c r="N137" s="217">
        <v>25</v>
      </c>
      <c r="O137" s="217">
        <v>224</v>
      </c>
      <c r="P137" s="217">
        <v>3</v>
      </c>
      <c r="Q137" s="217" t="s">
        <v>17</v>
      </c>
      <c r="R137" s="217">
        <v>495</v>
      </c>
      <c r="S137" s="217">
        <v>1739</v>
      </c>
      <c r="T137" s="217">
        <v>8</v>
      </c>
    </row>
    <row r="138" spans="1:20" hidden="1" outlineLevel="3" collapsed="1">
      <c r="A138" s="217"/>
      <c r="B138" s="217"/>
      <c r="C138" s="158" t="s">
        <v>144</v>
      </c>
      <c r="D138" s="147"/>
      <c r="E138" s="148">
        <f>SUBTOTAL(9,E132:E137)</f>
        <v>580</v>
      </c>
      <c r="F138" s="149"/>
      <c r="G138" s="149"/>
      <c r="H138" s="218">
        <f>SUBTOTAL(9,H132:H137)</f>
        <v>580</v>
      </c>
      <c r="I138" s="218">
        <f>SUBTOTAL(9,I132:I137)</f>
        <v>0</v>
      </c>
      <c r="J138" s="218">
        <f>SUBTOTAL(9,J132:J137)</f>
        <v>0</v>
      </c>
      <c r="K138" s="218">
        <f>SUBTOTAL(9,K132:K137)</f>
        <v>109</v>
      </c>
      <c r="L138" s="218">
        <f>SUBTOTAL(9,L132:L137)</f>
        <v>471</v>
      </c>
      <c r="M138" s="217"/>
      <c r="N138" s="217"/>
      <c r="O138" s="217"/>
      <c r="P138" s="217"/>
      <c r="Q138" s="217"/>
      <c r="R138" s="217">
        <f>SUBTOTAL(9,R132:R137)</f>
        <v>298282</v>
      </c>
      <c r="S138" s="217">
        <f>SUBTOTAL(9,S132:S137)</f>
        <v>196072</v>
      </c>
      <c r="T138" s="217"/>
    </row>
    <row r="139" spans="1:20" hidden="1" outlineLevel="4">
      <c r="A139" s="217">
        <v>46</v>
      </c>
      <c r="B139" s="217" t="s">
        <v>48</v>
      </c>
      <c r="C139" s="217" t="s">
        <v>6</v>
      </c>
      <c r="D139" s="217" t="s">
        <v>33</v>
      </c>
      <c r="E139" s="81">
        <v>41</v>
      </c>
      <c r="F139" s="82">
        <f t="shared" si="14"/>
        <v>7.3797425474254746E-3</v>
      </c>
      <c r="G139" s="82">
        <f t="shared" si="9"/>
        <v>1.0834180216802169E-2</v>
      </c>
      <c r="H139" s="218">
        <f t="shared" si="10"/>
        <v>0</v>
      </c>
      <c r="I139" s="218">
        <f t="shared" si="11"/>
        <v>0</v>
      </c>
      <c r="J139" s="218">
        <f t="shared" si="12"/>
        <v>41</v>
      </c>
      <c r="K139" s="218">
        <f t="shared" si="13"/>
        <v>0</v>
      </c>
      <c r="L139" s="218">
        <f t="shared" si="15"/>
        <v>41</v>
      </c>
      <c r="M139" s="217">
        <v>1</v>
      </c>
      <c r="N139" s="217">
        <v>25</v>
      </c>
      <c r="O139" s="217">
        <v>86</v>
      </c>
      <c r="P139" s="217">
        <v>5</v>
      </c>
      <c r="Q139" s="217" t="s">
        <v>6</v>
      </c>
      <c r="R139" s="217">
        <v>26142</v>
      </c>
      <c r="S139" s="217">
        <v>38379</v>
      </c>
      <c r="T139" s="217">
        <v>8</v>
      </c>
    </row>
    <row r="140" spans="1:20" hidden="1" outlineLevel="4">
      <c r="A140" s="217">
        <v>46</v>
      </c>
      <c r="B140" s="217" t="s">
        <v>48</v>
      </c>
      <c r="C140" s="217" t="s">
        <v>6</v>
      </c>
      <c r="D140" s="217" t="s">
        <v>114</v>
      </c>
      <c r="E140" s="81">
        <v>156</v>
      </c>
      <c r="F140" s="82">
        <f t="shared" si="14"/>
        <v>7.774810066476733E-3</v>
      </c>
      <c r="G140" s="82">
        <f t="shared" si="9"/>
        <v>3.7758190883190883E-3</v>
      </c>
      <c r="H140" s="218">
        <f t="shared" si="10"/>
        <v>0</v>
      </c>
      <c r="I140" s="218">
        <f t="shared" si="11"/>
        <v>0</v>
      </c>
      <c r="J140" s="218">
        <f t="shared" si="12"/>
        <v>156</v>
      </c>
      <c r="K140" s="218">
        <f t="shared" si="13"/>
        <v>156</v>
      </c>
      <c r="L140" s="218">
        <f t="shared" si="15"/>
        <v>0</v>
      </c>
      <c r="M140" s="217">
        <v>3</v>
      </c>
      <c r="N140" s="217">
        <v>25</v>
      </c>
      <c r="O140" s="217">
        <v>169</v>
      </c>
      <c r="P140" s="217">
        <v>5</v>
      </c>
      <c r="Q140" s="217" t="s">
        <v>6</v>
      </c>
      <c r="R140" s="217">
        <v>104792</v>
      </c>
      <c r="S140" s="217">
        <v>50892</v>
      </c>
      <c r="T140" s="217">
        <v>8</v>
      </c>
    </row>
    <row r="141" spans="1:20" hidden="1" outlineLevel="3" collapsed="1">
      <c r="A141" s="217"/>
      <c r="B141" s="217"/>
      <c r="C141" s="160" t="s">
        <v>146</v>
      </c>
      <c r="D141" s="144"/>
      <c r="E141" s="154">
        <f>SUBTOTAL(9,E139:E140)</f>
        <v>197</v>
      </c>
      <c r="F141" s="155"/>
      <c r="G141" s="155"/>
      <c r="H141" s="218">
        <f>SUBTOTAL(9,H139:H140)</f>
        <v>0</v>
      </c>
      <c r="I141" s="218">
        <f>SUBTOTAL(9,I139:I140)</f>
        <v>0</v>
      </c>
      <c r="J141" s="218">
        <f>SUBTOTAL(9,J139:J140)</f>
        <v>197</v>
      </c>
      <c r="K141" s="218">
        <f>SUBTOTAL(9,K139:K140)</f>
        <v>156</v>
      </c>
      <c r="L141" s="218">
        <f>SUBTOTAL(9,L139:L140)</f>
        <v>41</v>
      </c>
      <c r="M141" s="217"/>
      <c r="N141" s="217"/>
      <c r="O141" s="217"/>
      <c r="P141" s="217"/>
      <c r="Q141" s="217"/>
      <c r="R141" s="217">
        <f>SUBTOTAL(9,R139:R140)</f>
        <v>130934</v>
      </c>
      <c r="S141" s="217">
        <f>SUBTOTAL(9,S139:S140)</f>
        <v>89271</v>
      </c>
      <c r="T141" s="217"/>
    </row>
    <row r="142" spans="1:20" ht="15.6" outlineLevel="2" collapsed="1">
      <c r="A142" s="217"/>
      <c r="B142" s="111" t="s">
        <v>92</v>
      </c>
      <c r="C142" s="77"/>
      <c r="D142" s="77"/>
      <c r="E142" s="78">
        <f>SUBTOTAL(9,E132:E140)</f>
        <v>777</v>
      </c>
      <c r="F142" s="79">
        <v>6.3935363935363927E-3</v>
      </c>
      <c r="G142" s="79">
        <v>4.2504260212593552E-3</v>
      </c>
      <c r="H142" s="218">
        <f>SUBTOTAL(9,H132:H140)</f>
        <v>580</v>
      </c>
      <c r="I142" s="218">
        <f>SUBTOTAL(9,I132:I140)</f>
        <v>0</v>
      </c>
      <c r="J142" s="218">
        <f>SUBTOTAL(9,J132:J140)</f>
        <v>197</v>
      </c>
      <c r="K142" s="218">
        <f>SUBTOTAL(9,K132:K140)</f>
        <v>265</v>
      </c>
      <c r="L142" s="218">
        <f>SUBTOTAL(9,L132:L140)</f>
        <v>512</v>
      </c>
      <c r="M142" s="217"/>
      <c r="N142" s="217"/>
      <c r="O142" s="217"/>
      <c r="P142" s="217"/>
      <c r="Q142" s="217"/>
      <c r="R142" s="217">
        <f>SUBTOTAL(9,R132:R140)</f>
        <v>429216</v>
      </c>
      <c r="S142" s="217">
        <f>SUBTOTAL(9,S132:S140)</f>
        <v>285343</v>
      </c>
      <c r="T142" s="217"/>
    </row>
    <row r="143" spans="1:20" hidden="1" outlineLevel="4">
      <c r="A143" s="217">
        <v>46</v>
      </c>
      <c r="B143" s="217" t="s">
        <v>49</v>
      </c>
      <c r="C143" s="217" t="s">
        <v>4</v>
      </c>
      <c r="D143" s="217" t="s">
        <v>16</v>
      </c>
      <c r="E143" s="81">
        <v>101</v>
      </c>
      <c r="F143" s="82">
        <f t="shared" si="14"/>
        <v>9.4206087275394215E-3</v>
      </c>
      <c r="G143" s="82">
        <f t="shared" si="9"/>
        <v>4.4552163549688301E-3</v>
      </c>
      <c r="H143" s="218">
        <f t="shared" si="10"/>
        <v>101</v>
      </c>
      <c r="I143" s="218">
        <f t="shared" si="11"/>
        <v>0</v>
      </c>
      <c r="J143" s="218">
        <f t="shared" si="12"/>
        <v>0</v>
      </c>
      <c r="K143" s="218">
        <f t="shared" si="13"/>
        <v>0</v>
      </c>
      <c r="L143" s="218">
        <f t="shared" si="15"/>
        <v>101</v>
      </c>
      <c r="M143" s="217">
        <v>1</v>
      </c>
      <c r="N143" s="217">
        <v>8</v>
      </c>
      <c r="O143" s="217">
        <v>17</v>
      </c>
      <c r="P143" s="217">
        <v>3</v>
      </c>
      <c r="Q143" s="217" t="s">
        <v>17</v>
      </c>
      <c r="R143" s="217">
        <v>82208</v>
      </c>
      <c r="S143" s="217">
        <v>38878</v>
      </c>
      <c r="T143" s="217">
        <v>8</v>
      </c>
    </row>
    <row r="144" spans="1:20" hidden="1" outlineLevel="4">
      <c r="A144" s="217">
        <v>46</v>
      </c>
      <c r="B144" s="217" t="s">
        <v>49</v>
      </c>
      <c r="C144" s="217" t="s">
        <v>4</v>
      </c>
      <c r="D144" s="217" t="s">
        <v>19</v>
      </c>
      <c r="E144" s="81">
        <v>21</v>
      </c>
      <c r="F144" s="82">
        <f t="shared" si="14"/>
        <v>1.9367835097001764E-2</v>
      </c>
      <c r="G144" s="82">
        <f t="shared" si="9"/>
        <v>8.0908289241622569E-4</v>
      </c>
      <c r="H144" s="218">
        <f t="shared" si="10"/>
        <v>21</v>
      </c>
      <c r="I144" s="218">
        <f t="shared" si="11"/>
        <v>0</v>
      </c>
      <c r="J144" s="218">
        <f t="shared" si="12"/>
        <v>0</v>
      </c>
      <c r="K144" s="218">
        <f t="shared" si="13"/>
        <v>0</v>
      </c>
      <c r="L144" s="218">
        <f t="shared" si="15"/>
        <v>21</v>
      </c>
      <c r="M144" s="217">
        <v>1</v>
      </c>
      <c r="N144" s="217">
        <v>8</v>
      </c>
      <c r="O144" s="217">
        <v>18</v>
      </c>
      <c r="P144" s="217">
        <v>3</v>
      </c>
      <c r="Q144" s="217" t="s">
        <v>17</v>
      </c>
      <c r="R144" s="217">
        <v>35141</v>
      </c>
      <c r="S144" s="217">
        <v>1468</v>
      </c>
      <c r="T144" s="217">
        <v>8</v>
      </c>
    </row>
    <row r="145" spans="1:20" hidden="1" outlineLevel="4">
      <c r="A145" s="217">
        <v>46</v>
      </c>
      <c r="B145" s="217" t="s">
        <v>49</v>
      </c>
      <c r="C145" s="217" t="s">
        <v>4</v>
      </c>
      <c r="D145" s="217" t="s">
        <v>21</v>
      </c>
      <c r="E145" s="81">
        <v>13</v>
      </c>
      <c r="F145" s="82">
        <f t="shared" si="14"/>
        <v>8.2425213675213684E-3</v>
      </c>
      <c r="G145" s="82">
        <f t="shared" si="9"/>
        <v>3.9912749287749289E-3</v>
      </c>
      <c r="H145" s="218">
        <f t="shared" si="10"/>
        <v>13</v>
      </c>
      <c r="I145" s="218">
        <f t="shared" si="11"/>
        <v>0</v>
      </c>
      <c r="J145" s="218">
        <f t="shared" si="12"/>
        <v>0</v>
      </c>
      <c r="K145" s="218">
        <f t="shared" si="13"/>
        <v>0</v>
      </c>
      <c r="L145" s="218">
        <f t="shared" si="15"/>
        <v>13</v>
      </c>
      <c r="M145" s="217">
        <v>1</v>
      </c>
      <c r="N145" s="217">
        <v>8</v>
      </c>
      <c r="O145" s="217">
        <v>20</v>
      </c>
      <c r="P145" s="217">
        <v>3</v>
      </c>
      <c r="Q145" s="217" t="s">
        <v>17</v>
      </c>
      <c r="R145" s="217">
        <v>9258</v>
      </c>
      <c r="S145" s="217">
        <v>4483</v>
      </c>
      <c r="T145" s="217">
        <v>8</v>
      </c>
    </row>
    <row r="146" spans="1:20" hidden="1" outlineLevel="4">
      <c r="A146" s="217">
        <v>46</v>
      </c>
      <c r="B146" s="217" t="s">
        <v>49</v>
      </c>
      <c r="C146" s="217" t="s">
        <v>4</v>
      </c>
      <c r="D146" s="217" t="s">
        <v>109</v>
      </c>
      <c r="E146" s="81">
        <v>176</v>
      </c>
      <c r="F146" s="82">
        <f t="shared" si="14"/>
        <v>1.4462265888047138E-2</v>
      </c>
      <c r="G146" s="82">
        <f t="shared" si="9"/>
        <v>1.6675873316498318E-3</v>
      </c>
      <c r="H146" s="218">
        <f t="shared" si="10"/>
        <v>176</v>
      </c>
      <c r="I146" s="218">
        <f t="shared" si="11"/>
        <v>0</v>
      </c>
      <c r="J146" s="218">
        <f t="shared" si="12"/>
        <v>0</v>
      </c>
      <c r="K146" s="218">
        <f t="shared" si="13"/>
        <v>176</v>
      </c>
      <c r="L146" s="218">
        <f t="shared" si="15"/>
        <v>0</v>
      </c>
      <c r="M146" s="217">
        <v>3</v>
      </c>
      <c r="N146" s="217">
        <v>8</v>
      </c>
      <c r="O146" s="217">
        <v>162</v>
      </c>
      <c r="P146" s="217">
        <v>3</v>
      </c>
      <c r="Q146" s="217" t="s">
        <v>17</v>
      </c>
      <c r="R146" s="217">
        <v>219919</v>
      </c>
      <c r="S146" s="217">
        <v>25358</v>
      </c>
      <c r="T146" s="217">
        <v>8</v>
      </c>
    </row>
    <row r="147" spans="1:20" hidden="1" outlineLevel="3" collapsed="1">
      <c r="A147" s="217"/>
      <c r="B147" s="217"/>
      <c r="C147" s="158" t="s">
        <v>144</v>
      </c>
      <c r="D147" s="147"/>
      <c r="E147" s="148">
        <f>SUBTOTAL(9,E143:E146)</f>
        <v>311</v>
      </c>
      <c r="F147" s="149"/>
      <c r="G147" s="149"/>
      <c r="H147" s="218">
        <f>SUBTOTAL(9,H143:H146)</f>
        <v>311</v>
      </c>
      <c r="I147" s="218">
        <f>SUBTOTAL(9,I143:I146)</f>
        <v>0</v>
      </c>
      <c r="J147" s="218">
        <f>SUBTOTAL(9,J143:J146)</f>
        <v>0</v>
      </c>
      <c r="K147" s="218">
        <f>SUBTOTAL(9,K143:K146)</f>
        <v>176</v>
      </c>
      <c r="L147" s="218">
        <f>SUBTOTAL(9,L143:L146)</f>
        <v>135</v>
      </c>
      <c r="M147" s="217"/>
      <c r="N147" s="217"/>
      <c r="O147" s="217"/>
      <c r="P147" s="217"/>
      <c r="Q147" s="217"/>
      <c r="R147" s="217">
        <f>SUBTOTAL(9,R143:R146)</f>
        <v>346526</v>
      </c>
      <c r="S147" s="217">
        <f>SUBTOTAL(9,S143:S146)</f>
        <v>70187</v>
      </c>
      <c r="T147" s="217"/>
    </row>
    <row r="148" spans="1:20" ht="15.6" outlineLevel="2" collapsed="1">
      <c r="A148" s="217"/>
      <c r="B148" s="111" t="s">
        <v>93</v>
      </c>
      <c r="C148" s="77"/>
      <c r="D148" s="77"/>
      <c r="E148" s="78">
        <f>SUBTOTAL(9,E143:E146)</f>
        <v>311</v>
      </c>
      <c r="F148" s="79">
        <v>1.289619804692152E-2</v>
      </c>
      <c r="G148" s="79">
        <v>2.6120563891866145E-3</v>
      </c>
      <c r="H148" s="218">
        <f>SUBTOTAL(9,H143:H146)</f>
        <v>311</v>
      </c>
      <c r="I148" s="218">
        <f>SUBTOTAL(9,I143:I146)</f>
        <v>0</v>
      </c>
      <c r="J148" s="218">
        <f>SUBTOTAL(9,J143:J146)</f>
        <v>0</v>
      </c>
      <c r="K148" s="218">
        <f>SUBTOTAL(9,K143:K146)</f>
        <v>176</v>
      </c>
      <c r="L148" s="218">
        <f>SUBTOTAL(9,L143:L146)</f>
        <v>135</v>
      </c>
      <c r="M148" s="217"/>
      <c r="N148" s="217"/>
      <c r="O148" s="217"/>
      <c r="P148" s="217"/>
      <c r="Q148" s="217"/>
      <c r="R148" s="217">
        <f>SUBTOTAL(9,R143:R146)</f>
        <v>346526</v>
      </c>
      <c r="S148" s="217">
        <f>SUBTOTAL(9,S143:S146)</f>
        <v>70187</v>
      </c>
      <c r="T148" s="217"/>
    </row>
    <row r="149" spans="1:20" hidden="1" outlineLevel="4">
      <c r="A149" s="217">
        <v>46</v>
      </c>
      <c r="B149" s="217" t="s">
        <v>50</v>
      </c>
      <c r="C149" s="217" t="s">
        <v>4</v>
      </c>
      <c r="D149" s="217" t="s">
        <v>16</v>
      </c>
      <c r="E149" s="81">
        <v>92</v>
      </c>
      <c r="F149" s="82">
        <f t="shared" si="14"/>
        <v>8.6982940821256037E-3</v>
      </c>
      <c r="G149" s="82">
        <f t="shared" si="9"/>
        <v>7.5340931964573265E-3</v>
      </c>
      <c r="H149" s="218">
        <f t="shared" si="10"/>
        <v>92</v>
      </c>
      <c r="I149" s="218">
        <f t="shared" si="11"/>
        <v>0</v>
      </c>
      <c r="J149" s="218">
        <f t="shared" si="12"/>
        <v>0</v>
      </c>
      <c r="K149" s="218">
        <f t="shared" si="13"/>
        <v>0</v>
      </c>
      <c r="L149" s="218">
        <f t="shared" si="15"/>
        <v>92</v>
      </c>
      <c r="M149" s="217">
        <v>1</v>
      </c>
      <c r="N149" s="217">
        <v>31</v>
      </c>
      <c r="O149" s="217">
        <v>17</v>
      </c>
      <c r="P149" s="217">
        <v>3</v>
      </c>
      <c r="Q149" s="217" t="s">
        <v>17</v>
      </c>
      <c r="R149" s="217">
        <v>69141</v>
      </c>
      <c r="S149" s="217">
        <v>59887</v>
      </c>
      <c r="T149" s="217">
        <v>8</v>
      </c>
    </row>
    <row r="150" spans="1:20" hidden="1" outlineLevel="4">
      <c r="A150" s="217">
        <v>46</v>
      </c>
      <c r="B150" s="217" t="s">
        <v>50</v>
      </c>
      <c r="C150" s="217" t="s">
        <v>4</v>
      </c>
      <c r="D150" s="217" t="s">
        <v>19</v>
      </c>
      <c r="E150" s="81">
        <v>125</v>
      </c>
      <c r="F150" s="82">
        <f t="shared" si="14"/>
        <v>7.6787962962962964E-3</v>
      </c>
      <c r="G150" s="82">
        <f t="shared" si="9"/>
        <v>8.8440740740740754E-3</v>
      </c>
      <c r="H150" s="218">
        <f t="shared" si="10"/>
        <v>125</v>
      </c>
      <c r="I150" s="218">
        <f t="shared" si="11"/>
        <v>0</v>
      </c>
      <c r="J150" s="218">
        <f t="shared" si="12"/>
        <v>0</v>
      </c>
      <c r="K150" s="218">
        <f t="shared" si="13"/>
        <v>0</v>
      </c>
      <c r="L150" s="218">
        <f t="shared" si="15"/>
        <v>125</v>
      </c>
      <c r="M150" s="217">
        <v>1</v>
      </c>
      <c r="N150" s="217">
        <v>31</v>
      </c>
      <c r="O150" s="217">
        <v>18</v>
      </c>
      <c r="P150" s="217">
        <v>3</v>
      </c>
      <c r="Q150" s="217" t="s">
        <v>17</v>
      </c>
      <c r="R150" s="217">
        <v>82931</v>
      </c>
      <c r="S150" s="217">
        <v>95516</v>
      </c>
      <c r="T150" s="217">
        <v>8</v>
      </c>
    </row>
    <row r="151" spans="1:20" hidden="1" outlineLevel="4">
      <c r="A151" s="217">
        <v>46</v>
      </c>
      <c r="B151" s="217" t="s">
        <v>50</v>
      </c>
      <c r="C151" s="217" t="s">
        <v>4</v>
      </c>
      <c r="D151" s="217" t="s">
        <v>21</v>
      </c>
      <c r="E151" s="81">
        <v>22</v>
      </c>
      <c r="F151" s="82">
        <f t="shared" si="14"/>
        <v>8.8578493265993267E-3</v>
      </c>
      <c r="G151" s="82">
        <f t="shared" si="9"/>
        <v>1.0014204545454545E-2</v>
      </c>
      <c r="H151" s="218">
        <f t="shared" si="10"/>
        <v>22</v>
      </c>
      <c r="I151" s="218">
        <f t="shared" si="11"/>
        <v>0</v>
      </c>
      <c r="J151" s="218">
        <f t="shared" si="12"/>
        <v>0</v>
      </c>
      <c r="K151" s="218">
        <f t="shared" si="13"/>
        <v>0</v>
      </c>
      <c r="L151" s="218">
        <f t="shared" si="15"/>
        <v>22</v>
      </c>
      <c r="M151" s="217">
        <v>1</v>
      </c>
      <c r="N151" s="217">
        <v>31</v>
      </c>
      <c r="O151" s="217">
        <v>20</v>
      </c>
      <c r="P151" s="217">
        <v>3</v>
      </c>
      <c r="Q151" s="217" t="s">
        <v>17</v>
      </c>
      <c r="R151" s="217">
        <v>16837</v>
      </c>
      <c r="S151" s="217">
        <v>19035</v>
      </c>
      <c r="T151" s="217">
        <v>8</v>
      </c>
    </row>
    <row r="152" spans="1:20" hidden="1" outlineLevel="4">
      <c r="A152" s="217">
        <v>46</v>
      </c>
      <c r="B152" s="217" t="s">
        <v>50</v>
      </c>
      <c r="C152" s="217" t="s">
        <v>4</v>
      </c>
      <c r="D152" s="217" t="s">
        <v>109</v>
      </c>
      <c r="E152" s="81">
        <v>114</v>
      </c>
      <c r="F152" s="82">
        <f t="shared" si="14"/>
        <v>8.4370938921377522E-3</v>
      </c>
      <c r="G152" s="82">
        <f t="shared" si="9"/>
        <v>2.3467958089668619E-3</v>
      </c>
      <c r="H152" s="218">
        <f t="shared" si="10"/>
        <v>114</v>
      </c>
      <c r="I152" s="218">
        <f t="shared" si="11"/>
        <v>0</v>
      </c>
      <c r="J152" s="218">
        <f t="shared" si="12"/>
        <v>0</v>
      </c>
      <c r="K152" s="218">
        <f t="shared" si="13"/>
        <v>114</v>
      </c>
      <c r="L152" s="218">
        <f t="shared" si="15"/>
        <v>0</v>
      </c>
      <c r="M152" s="217">
        <v>3</v>
      </c>
      <c r="N152" s="217">
        <v>31</v>
      </c>
      <c r="O152" s="217">
        <v>162</v>
      </c>
      <c r="P152" s="217">
        <v>3</v>
      </c>
      <c r="Q152" s="217" t="s">
        <v>17</v>
      </c>
      <c r="R152" s="217">
        <v>83102</v>
      </c>
      <c r="S152" s="217">
        <v>23115</v>
      </c>
      <c r="T152" s="217">
        <v>8</v>
      </c>
    </row>
    <row r="153" spans="1:20" hidden="1" outlineLevel="4">
      <c r="A153" s="217">
        <v>46</v>
      </c>
      <c r="B153" s="217" t="s">
        <v>50</v>
      </c>
      <c r="C153" s="217" t="s">
        <v>4</v>
      </c>
      <c r="D153" s="217" t="s">
        <v>111</v>
      </c>
      <c r="E153" s="81">
        <v>1</v>
      </c>
      <c r="F153" s="82">
        <f t="shared" si="14"/>
        <v>5.2777777777777779E-3</v>
      </c>
      <c r="G153" s="82">
        <f t="shared" si="9"/>
        <v>1.1273148148148148E-2</v>
      </c>
      <c r="H153" s="218">
        <f t="shared" si="10"/>
        <v>1</v>
      </c>
      <c r="I153" s="218">
        <f t="shared" si="11"/>
        <v>0</v>
      </c>
      <c r="J153" s="218">
        <f t="shared" si="12"/>
        <v>0</v>
      </c>
      <c r="K153" s="218">
        <f t="shared" si="13"/>
        <v>1</v>
      </c>
      <c r="L153" s="218">
        <f t="shared" si="15"/>
        <v>0</v>
      </c>
      <c r="M153" s="217">
        <v>3</v>
      </c>
      <c r="N153" s="217">
        <v>31</v>
      </c>
      <c r="O153" s="217">
        <v>224</v>
      </c>
      <c r="P153" s="217">
        <v>3</v>
      </c>
      <c r="Q153" s="217" t="s">
        <v>17</v>
      </c>
      <c r="R153" s="217">
        <v>456</v>
      </c>
      <c r="S153" s="217">
        <v>974</v>
      </c>
      <c r="T153" s="217">
        <v>8</v>
      </c>
    </row>
    <row r="154" spans="1:20" hidden="1" outlineLevel="3" collapsed="1">
      <c r="A154" s="217"/>
      <c r="B154" s="217"/>
      <c r="C154" s="158" t="s">
        <v>144</v>
      </c>
      <c r="D154" s="147"/>
      <c r="E154" s="148">
        <f>SUBTOTAL(9,E149:E153)</f>
        <v>354</v>
      </c>
      <c r="F154" s="149"/>
      <c r="G154" s="149"/>
      <c r="H154" s="218">
        <f>SUBTOTAL(9,H149:H153)</f>
        <v>354</v>
      </c>
      <c r="I154" s="218">
        <f>SUBTOTAL(9,I149:I153)</f>
        <v>0</v>
      </c>
      <c r="J154" s="218">
        <f>SUBTOTAL(9,J149:J153)</f>
        <v>0</v>
      </c>
      <c r="K154" s="218">
        <f>SUBTOTAL(9,K149:K153)</f>
        <v>115</v>
      </c>
      <c r="L154" s="218">
        <f>SUBTOTAL(9,L149:L153)</f>
        <v>239</v>
      </c>
      <c r="M154" s="217"/>
      <c r="N154" s="217"/>
      <c r="O154" s="217"/>
      <c r="P154" s="217"/>
      <c r="Q154" s="217"/>
      <c r="R154" s="217">
        <f>SUBTOTAL(9,R149:R153)</f>
        <v>252467</v>
      </c>
      <c r="S154" s="217">
        <f>SUBTOTAL(9,S149:S153)</f>
        <v>198527</v>
      </c>
      <c r="T154" s="217"/>
    </row>
    <row r="155" spans="1:20" ht="15.6" outlineLevel="2" collapsed="1">
      <c r="A155" s="217"/>
      <c r="B155" s="111" t="s">
        <v>94</v>
      </c>
      <c r="C155" s="77"/>
      <c r="D155" s="77"/>
      <c r="E155" s="78">
        <f>SUBTOTAL(9,E149:E153)</f>
        <v>354</v>
      </c>
      <c r="F155" s="79">
        <v>8.2544399979075124E-3</v>
      </c>
      <c r="G155" s="79">
        <v>6.4908649822138526E-3</v>
      </c>
      <c r="H155" s="218">
        <f>SUBTOTAL(9,H149:H153)</f>
        <v>354</v>
      </c>
      <c r="I155" s="218">
        <f>SUBTOTAL(9,I149:I153)</f>
        <v>0</v>
      </c>
      <c r="J155" s="218">
        <f>SUBTOTAL(9,J149:J153)</f>
        <v>0</v>
      </c>
      <c r="K155" s="218">
        <f>SUBTOTAL(9,K149:K153)</f>
        <v>115</v>
      </c>
      <c r="L155" s="218">
        <f>SUBTOTAL(9,L149:L153)</f>
        <v>239</v>
      </c>
      <c r="M155" s="217"/>
      <c r="N155" s="217"/>
      <c r="O155" s="217"/>
      <c r="P155" s="217"/>
      <c r="Q155" s="217"/>
      <c r="R155" s="217">
        <f>SUBTOTAL(9,R149:R153)</f>
        <v>252467</v>
      </c>
      <c r="S155" s="217">
        <f>SUBTOTAL(9,S149:S153)</f>
        <v>198527</v>
      </c>
      <c r="T155" s="217"/>
    </row>
    <row r="156" spans="1:20" hidden="1" outlineLevel="4">
      <c r="A156" s="217">
        <v>46</v>
      </c>
      <c r="B156" s="217" t="s">
        <v>51</v>
      </c>
      <c r="C156" s="217" t="s">
        <v>4</v>
      </c>
      <c r="D156" s="217" t="s">
        <v>16</v>
      </c>
      <c r="E156" s="81">
        <v>167</v>
      </c>
      <c r="F156" s="82">
        <f t="shared" si="14"/>
        <v>4.9007540474606346E-3</v>
      </c>
      <c r="G156" s="82">
        <f t="shared" si="9"/>
        <v>2.8914393435351521E-3</v>
      </c>
      <c r="H156" s="218">
        <f t="shared" si="10"/>
        <v>167</v>
      </c>
      <c r="I156" s="218">
        <f t="shared" si="11"/>
        <v>0</v>
      </c>
      <c r="J156" s="218">
        <f t="shared" si="12"/>
        <v>0</v>
      </c>
      <c r="K156" s="218">
        <f t="shared" si="13"/>
        <v>0</v>
      </c>
      <c r="L156" s="218">
        <f t="shared" si="15"/>
        <v>167</v>
      </c>
      <c r="M156" s="217">
        <v>1</v>
      </c>
      <c r="N156" s="217">
        <v>29</v>
      </c>
      <c r="O156" s="217">
        <v>17</v>
      </c>
      <c r="P156" s="217">
        <v>3</v>
      </c>
      <c r="Q156" s="217" t="s">
        <v>17</v>
      </c>
      <c r="R156" s="217">
        <v>70712</v>
      </c>
      <c r="S156" s="217">
        <v>41720</v>
      </c>
      <c r="T156" s="217">
        <v>8</v>
      </c>
    </row>
    <row r="157" spans="1:20" hidden="1" outlineLevel="4">
      <c r="A157" s="217">
        <v>46</v>
      </c>
      <c r="B157" s="217" t="s">
        <v>51</v>
      </c>
      <c r="C157" s="217" t="s">
        <v>4</v>
      </c>
      <c r="D157" s="217" t="s">
        <v>19</v>
      </c>
      <c r="E157" s="81">
        <v>191</v>
      </c>
      <c r="F157" s="82">
        <f t="shared" si="14"/>
        <v>4.8283885980221061E-3</v>
      </c>
      <c r="G157" s="82">
        <f t="shared" si="9"/>
        <v>3.6808585417878611E-3</v>
      </c>
      <c r="H157" s="218">
        <f t="shared" si="10"/>
        <v>191</v>
      </c>
      <c r="I157" s="218">
        <f t="shared" si="11"/>
        <v>0</v>
      </c>
      <c r="J157" s="218">
        <f t="shared" si="12"/>
        <v>0</v>
      </c>
      <c r="K157" s="218">
        <f t="shared" si="13"/>
        <v>0</v>
      </c>
      <c r="L157" s="218">
        <f t="shared" si="15"/>
        <v>191</v>
      </c>
      <c r="M157" s="217">
        <v>1</v>
      </c>
      <c r="N157" s="217">
        <v>29</v>
      </c>
      <c r="O157" s="217">
        <v>18</v>
      </c>
      <c r="P157" s="217">
        <v>3</v>
      </c>
      <c r="Q157" s="217" t="s">
        <v>17</v>
      </c>
      <c r="R157" s="217">
        <v>79680</v>
      </c>
      <c r="S157" s="217">
        <v>60743</v>
      </c>
      <c r="T157" s="217">
        <v>8</v>
      </c>
    </row>
    <row r="158" spans="1:20" hidden="1" outlineLevel="4">
      <c r="A158" s="217">
        <v>46</v>
      </c>
      <c r="B158" s="217" t="s">
        <v>51</v>
      </c>
      <c r="C158" s="217" t="s">
        <v>4</v>
      </c>
      <c r="D158" s="217" t="s">
        <v>21</v>
      </c>
      <c r="E158" s="81">
        <v>55</v>
      </c>
      <c r="F158" s="82">
        <f t="shared" si="14"/>
        <v>4.5521885521885522E-3</v>
      </c>
      <c r="G158" s="82">
        <f t="shared" si="9"/>
        <v>3.1569865319865317E-3</v>
      </c>
      <c r="H158" s="218">
        <f t="shared" si="10"/>
        <v>55</v>
      </c>
      <c r="I158" s="218">
        <f t="shared" si="11"/>
        <v>0</v>
      </c>
      <c r="J158" s="218">
        <f t="shared" si="12"/>
        <v>0</v>
      </c>
      <c r="K158" s="218">
        <f t="shared" si="13"/>
        <v>0</v>
      </c>
      <c r="L158" s="218">
        <f t="shared" si="15"/>
        <v>55</v>
      </c>
      <c r="M158" s="217">
        <v>1</v>
      </c>
      <c r="N158" s="217">
        <v>29</v>
      </c>
      <c r="O158" s="217">
        <v>20</v>
      </c>
      <c r="P158" s="217">
        <v>3</v>
      </c>
      <c r="Q158" s="217" t="s">
        <v>17</v>
      </c>
      <c r="R158" s="217">
        <v>21632</v>
      </c>
      <c r="S158" s="217">
        <v>15002</v>
      </c>
      <c r="T158" s="217">
        <v>8</v>
      </c>
    </row>
    <row r="159" spans="1:20" hidden="1" outlineLevel="4">
      <c r="A159" s="217">
        <v>46</v>
      </c>
      <c r="B159" s="217" t="s">
        <v>51</v>
      </c>
      <c r="C159" s="217" t="s">
        <v>4</v>
      </c>
      <c r="D159" s="217" t="s">
        <v>169</v>
      </c>
      <c r="E159" s="81">
        <v>14</v>
      </c>
      <c r="F159" s="82">
        <f t="shared" si="14"/>
        <v>2.2379298941798942E-3</v>
      </c>
      <c r="G159" s="82">
        <f t="shared" si="9"/>
        <v>2.0916005291005293E-3</v>
      </c>
      <c r="H159" s="218">
        <f t="shared" si="10"/>
        <v>14</v>
      </c>
      <c r="I159" s="218">
        <f t="shared" si="11"/>
        <v>0</v>
      </c>
      <c r="J159" s="218">
        <f t="shared" si="12"/>
        <v>0</v>
      </c>
      <c r="K159" s="218">
        <f t="shared" si="13"/>
        <v>14</v>
      </c>
      <c r="L159" s="218">
        <f t="shared" si="15"/>
        <v>0</v>
      </c>
      <c r="M159" s="217">
        <v>3</v>
      </c>
      <c r="N159" s="217">
        <v>29</v>
      </c>
      <c r="O159" s="217">
        <v>94</v>
      </c>
      <c r="P159" s="217">
        <v>3</v>
      </c>
      <c r="Q159" s="217" t="s">
        <v>17</v>
      </c>
      <c r="R159" s="217">
        <v>2707</v>
      </c>
      <c r="S159" s="217">
        <v>2530</v>
      </c>
      <c r="T159" s="217">
        <v>8</v>
      </c>
    </row>
    <row r="160" spans="1:20" hidden="1" outlineLevel="4">
      <c r="A160" s="217">
        <v>46</v>
      </c>
      <c r="B160" s="217" t="s">
        <v>51</v>
      </c>
      <c r="C160" s="217" t="s">
        <v>4</v>
      </c>
      <c r="D160" s="217" t="s">
        <v>109</v>
      </c>
      <c r="E160" s="81">
        <v>232</v>
      </c>
      <c r="F160" s="82">
        <f t="shared" si="14"/>
        <v>4.7002215038314176E-3</v>
      </c>
      <c r="G160" s="82">
        <f t="shared" si="9"/>
        <v>1.1573076309067689E-3</v>
      </c>
      <c r="H160" s="218">
        <f t="shared" si="10"/>
        <v>232</v>
      </c>
      <c r="I160" s="218">
        <f t="shared" si="11"/>
        <v>0</v>
      </c>
      <c r="J160" s="218">
        <f t="shared" si="12"/>
        <v>0</v>
      </c>
      <c r="K160" s="218">
        <f t="shared" si="13"/>
        <v>232</v>
      </c>
      <c r="L160" s="218">
        <f t="shared" si="15"/>
        <v>0</v>
      </c>
      <c r="M160" s="217">
        <v>3</v>
      </c>
      <c r="N160" s="217">
        <v>29</v>
      </c>
      <c r="O160" s="217">
        <v>162</v>
      </c>
      <c r="P160" s="217">
        <v>3</v>
      </c>
      <c r="Q160" s="217" t="s">
        <v>17</v>
      </c>
      <c r="R160" s="217">
        <v>94215</v>
      </c>
      <c r="S160" s="217">
        <v>23198</v>
      </c>
      <c r="T160" s="217">
        <v>8</v>
      </c>
    </row>
    <row r="161" spans="1:20" hidden="1" outlineLevel="4">
      <c r="A161" s="217">
        <v>46</v>
      </c>
      <c r="B161" s="217" t="s">
        <v>51</v>
      </c>
      <c r="C161" s="217" t="s">
        <v>4</v>
      </c>
      <c r="D161" s="217" t="s">
        <v>107</v>
      </c>
      <c r="E161" s="81">
        <v>112</v>
      </c>
      <c r="F161" s="82">
        <f t="shared" si="14"/>
        <v>4.0597098214285709E-3</v>
      </c>
      <c r="G161" s="82">
        <f t="shared" si="9"/>
        <v>3.1001984126984127E-7</v>
      </c>
      <c r="H161" s="218">
        <f t="shared" si="10"/>
        <v>112</v>
      </c>
      <c r="I161" s="218">
        <f t="shared" si="11"/>
        <v>0</v>
      </c>
      <c r="J161" s="218">
        <f t="shared" si="12"/>
        <v>0</v>
      </c>
      <c r="K161" s="218">
        <f t="shared" si="13"/>
        <v>0</v>
      </c>
      <c r="L161" s="218">
        <f t="shared" si="15"/>
        <v>112</v>
      </c>
      <c r="M161" s="217">
        <v>8</v>
      </c>
      <c r="N161" s="217">
        <v>29</v>
      </c>
      <c r="O161" s="217">
        <v>217</v>
      </c>
      <c r="P161" s="217">
        <v>3</v>
      </c>
      <c r="Q161" s="217" t="s">
        <v>17</v>
      </c>
      <c r="R161" s="217">
        <v>39285</v>
      </c>
      <c r="S161" s="217">
        <v>3</v>
      </c>
      <c r="T161" s="217">
        <v>8</v>
      </c>
    </row>
    <row r="162" spans="1:20" hidden="1" outlineLevel="3" collapsed="1">
      <c r="A162" s="217"/>
      <c r="B162" s="217"/>
      <c r="C162" s="158" t="s">
        <v>144</v>
      </c>
      <c r="D162" s="147"/>
      <c r="E162" s="148">
        <f>SUBTOTAL(9,E156:E161)</f>
        <v>771</v>
      </c>
      <c r="F162" s="149"/>
      <c r="G162" s="149"/>
      <c r="H162" s="218">
        <f>SUBTOTAL(9,H156:H161)</f>
        <v>771</v>
      </c>
      <c r="I162" s="218">
        <f>SUBTOTAL(9,I156:I161)</f>
        <v>0</v>
      </c>
      <c r="J162" s="218">
        <f>SUBTOTAL(9,J156:J161)</f>
        <v>0</v>
      </c>
      <c r="K162" s="218">
        <f>SUBTOTAL(9,K156:K161)</f>
        <v>246</v>
      </c>
      <c r="L162" s="218">
        <f>SUBTOTAL(9,L156:L161)</f>
        <v>525</v>
      </c>
      <c r="M162" s="217"/>
      <c r="N162" s="217"/>
      <c r="O162" s="217"/>
      <c r="P162" s="217"/>
      <c r="Q162" s="217"/>
      <c r="R162" s="217">
        <f>SUBTOTAL(9,R156:R161)</f>
        <v>308231</v>
      </c>
      <c r="S162" s="217">
        <f>SUBTOTAL(9,S156:S161)</f>
        <v>143196</v>
      </c>
      <c r="T162" s="217"/>
    </row>
    <row r="163" spans="1:20" ht="15.6" outlineLevel="2" collapsed="1">
      <c r="A163" s="217"/>
      <c r="B163" s="111" t="s">
        <v>95</v>
      </c>
      <c r="C163" s="77"/>
      <c r="D163" s="77"/>
      <c r="E163" s="78">
        <f>SUBTOTAL(9,E156:E161)</f>
        <v>771</v>
      </c>
      <c r="F163" s="79">
        <v>4.6270926406302539E-3</v>
      </c>
      <c r="G163" s="79">
        <v>2.1496253062400924E-3</v>
      </c>
      <c r="H163" s="218">
        <f>SUBTOTAL(9,H156:H161)</f>
        <v>771</v>
      </c>
      <c r="I163" s="218">
        <f>SUBTOTAL(9,I156:I161)</f>
        <v>0</v>
      </c>
      <c r="J163" s="218">
        <f>SUBTOTAL(9,J156:J161)</f>
        <v>0</v>
      </c>
      <c r="K163" s="218">
        <f>SUBTOTAL(9,K156:K161)</f>
        <v>246</v>
      </c>
      <c r="L163" s="218">
        <f>SUBTOTAL(9,L156:L161)</f>
        <v>525</v>
      </c>
      <c r="M163" s="217"/>
      <c r="N163" s="217"/>
      <c r="O163" s="217"/>
      <c r="P163" s="217"/>
      <c r="Q163" s="217"/>
      <c r="R163" s="217">
        <f>SUBTOTAL(9,R156:R161)</f>
        <v>308231</v>
      </c>
      <c r="S163" s="217">
        <f>SUBTOTAL(9,S156:S161)</f>
        <v>143196</v>
      </c>
      <c r="T163" s="217"/>
    </row>
    <row r="164" spans="1:20" hidden="1" outlineLevel="4">
      <c r="A164" s="217">
        <v>46</v>
      </c>
      <c r="B164" s="217" t="s">
        <v>52</v>
      </c>
      <c r="C164" s="217" t="s">
        <v>4</v>
      </c>
      <c r="D164" s="217" t="s">
        <v>16</v>
      </c>
      <c r="E164" s="81">
        <v>99</v>
      </c>
      <c r="F164" s="82">
        <f t="shared" si="14"/>
        <v>5.3717732884399549E-3</v>
      </c>
      <c r="G164" s="82">
        <f t="shared" si="9"/>
        <v>5.382879723157501E-3</v>
      </c>
      <c r="H164" s="218">
        <f t="shared" si="10"/>
        <v>99</v>
      </c>
      <c r="I164" s="218">
        <f t="shared" si="11"/>
        <v>0</v>
      </c>
      <c r="J164" s="218">
        <f t="shared" si="12"/>
        <v>0</v>
      </c>
      <c r="K164" s="218">
        <f t="shared" si="13"/>
        <v>0</v>
      </c>
      <c r="L164" s="218">
        <f t="shared" si="15"/>
        <v>99</v>
      </c>
      <c r="M164" s="217">
        <v>1</v>
      </c>
      <c r="N164" s="217">
        <v>28</v>
      </c>
      <c r="O164" s="217">
        <v>17</v>
      </c>
      <c r="P164" s="217">
        <v>3</v>
      </c>
      <c r="Q164" s="217" t="s">
        <v>17</v>
      </c>
      <c r="R164" s="217">
        <v>45948</v>
      </c>
      <c r="S164" s="217">
        <v>46043</v>
      </c>
      <c r="T164" s="217">
        <v>8</v>
      </c>
    </row>
    <row r="165" spans="1:20" hidden="1" outlineLevel="4">
      <c r="A165" s="217">
        <v>46</v>
      </c>
      <c r="B165" s="217" t="s">
        <v>52</v>
      </c>
      <c r="C165" s="217" t="s">
        <v>4</v>
      </c>
      <c r="D165" s="217" t="s">
        <v>19</v>
      </c>
      <c r="E165" s="81">
        <v>90</v>
      </c>
      <c r="F165" s="82">
        <f t="shared" si="14"/>
        <v>5.5379372427983541E-3</v>
      </c>
      <c r="G165" s="82">
        <f t="shared" si="9"/>
        <v>8.7663323045267492E-3</v>
      </c>
      <c r="H165" s="218">
        <f t="shared" si="10"/>
        <v>90</v>
      </c>
      <c r="I165" s="218">
        <f t="shared" si="11"/>
        <v>0</v>
      </c>
      <c r="J165" s="218">
        <f t="shared" si="12"/>
        <v>0</v>
      </c>
      <c r="K165" s="218">
        <f t="shared" si="13"/>
        <v>0</v>
      </c>
      <c r="L165" s="218">
        <f t="shared" si="15"/>
        <v>90</v>
      </c>
      <c r="M165" s="217">
        <v>1</v>
      </c>
      <c r="N165" s="217">
        <v>28</v>
      </c>
      <c r="O165" s="217">
        <v>18</v>
      </c>
      <c r="P165" s="217">
        <v>3</v>
      </c>
      <c r="Q165" s="217" t="s">
        <v>17</v>
      </c>
      <c r="R165" s="217">
        <v>43063</v>
      </c>
      <c r="S165" s="217">
        <v>68167</v>
      </c>
      <c r="T165" s="217">
        <v>8</v>
      </c>
    </row>
    <row r="166" spans="1:20" hidden="1" outlineLevel="4">
      <c r="A166" s="217">
        <v>46</v>
      </c>
      <c r="B166" s="217" t="s">
        <v>52</v>
      </c>
      <c r="C166" s="217" t="s">
        <v>4</v>
      </c>
      <c r="D166" s="217" t="s">
        <v>20</v>
      </c>
      <c r="E166" s="81">
        <v>58</v>
      </c>
      <c r="F166" s="82">
        <f t="shared" si="14"/>
        <v>6.3110632183908041E-3</v>
      </c>
      <c r="G166" s="82">
        <f t="shared" si="9"/>
        <v>7.1234434865900384E-3</v>
      </c>
      <c r="H166" s="218">
        <f t="shared" si="10"/>
        <v>58</v>
      </c>
      <c r="I166" s="218">
        <f t="shared" si="11"/>
        <v>0</v>
      </c>
      <c r="J166" s="218">
        <f t="shared" si="12"/>
        <v>0</v>
      </c>
      <c r="K166" s="218">
        <f t="shared" si="13"/>
        <v>0</v>
      </c>
      <c r="L166" s="218">
        <f t="shared" si="15"/>
        <v>58</v>
      </c>
      <c r="M166" s="217">
        <v>1</v>
      </c>
      <c r="N166" s="217">
        <v>28</v>
      </c>
      <c r="O166" s="217">
        <v>19</v>
      </c>
      <c r="P166" s="217">
        <v>3</v>
      </c>
      <c r="Q166" s="217" t="s">
        <v>17</v>
      </c>
      <c r="R166" s="217">
        <v>31626</v>
      </c>
      <c r="S166" s="217">
        <v>35697</v>
      </c>
      <c r="T166" s="217">
        <v>8</v>
      </c>
    </row>
    <row r="167" spans="1:20" hidden="1" outlineLevel="4">
      <c r="A167" s="217">
        <v>46</v>
      </c>
      <c r="B167" s="217" t="s">
        <v>52</v>
      </c>
      <c r="C167" s="217" t="s">
        <v>4</v>
      </c>
      <c r="D167" s="217" t="s">
        <v>21</v>
      </c>
      <c r="E167" s="81">
        <v>10</v>
      </c>
      <c r="F167" s="82">
        <f t="shared" si="14"/>
        <v>6.8437499999999991E-3</v>
      </c>
      <c r="G167" s="82">
        <f t="shared" si="9"/>
        <v>7.1053240740740738E-3</v>
      </c>
      <c r="H167" s="218">
        <f t="shared" si="10"/>
        <v>10</v>
      </c>
      <c r="I167" s="218">
        <f t="shared" si="11"/>
        <v>0</v>
      </c>
      <c r="J167" s="218">
        <f t="shared" si="12"/>
        <v>0</v>
      </c>
      <c r="K167" s="218">
        <f t="shared" si="13"/>
        <v>0</v>
      </c>
      <c r="L167" s="218">
        <f t="shared" si="15"/>
        <v>10</v>
      </c>
      <c r="M167" s="217">
        <v>1</v>
      </c>
      <c r="N167" s="217">
        <v>28</v>
      </c>
      <c r="O167" s="217">
        <v>20</v>
      </c>
      <c r="P167" s="217">
        <v>3</v>
      </c>
      <c r="Q167" s="217" t="s">
        <v>17</v>
      </c>
      <c r="R167" s="217">
        <v>5913</v>
      </c>
      <c r="S167" s="217">
        <v>6139</v>
      </c>
      <c r="T167" s="217">
        <v>8</v>
      </c>
    </row>
    <row r="168" spans="1:20" hidden="1" outlineLevel="4">
      <c r="A168" s="217">
        <v>46</v>
      </c>
      <c r="B168" s="217" t="s">
        <v>52</v>
      </c>
      <c r="C168" s="217" t="s">
        <v>4</v>
      </c>
      <c r="D168" s="217" t="s">
        <v>108</v>
      </c>
      <c r="E168" s="81">
        <v>13</v>
      </c>
      <c r="F168" s="82">
        <f t="shared" si="14"/>
        <v>6.3141025641025644E-3</v>
      </c>
      <c r="G168" s="82">
        <f t="shared" si="9"/>
        <v>4.3465099715099716E-3</v>
      </c>
      <c r="H168" s="218">
        <f t="shared" si="10"/>
        <v>13</v>
      </c>
      <c r="I168" s="218">
        <f t="shared" si="11"/>
        <v>0</v>
      </c>
      <c r="J168" s="218">
        <f t="shared" si="12"/>
        <v>0</v>
      </c>
      <c r="K168" s="218">
        <f t="shared" si="13"/>
        <v>13</v>
      </c>
      <c r="L168" s="218">
        <f t="shared" si="15"/>
        <v>0</v>
      </c>
      <c r="M168" s="217">
        <v>3</v>
      </c>
      <c r="N168" s="217">
        <v>28</v>
      </c>
      <c r="O168" s="217">
        <v>58</v>
      </c>
      <c r="P168" s="217">
        <v>3</v>
      </c>
      <c r="Q168" s="217" t="s">
        <v>17</v>
      </c>
      <c r="R168" s="217">
        <v>7092</v>
      </c>
      <c r="S168" s="217">
        <v>4882</v>
      </c>
      <c r="T168" s="217">
        <v>8</v>
      </c>
    </row>
    <row r="169" spans="1:20" hidden="1" outlineLevel="4">
      <c r="A169" s="217">
        <v>46</v>
      </c>
      <c r="B169" s="217" t="s">
        <v>52</v>
      </c>
      <c r="C169" s="217" t="s">
        <v>4</v>
      </c>
      <c r="D169" s="217" t="s">
        <v>109</v>
      </c>
      <c r="E169" s="81">
        <v>25</v>
      </c>
      <c r="F169" s="82">
        <f t="shared" si="14"/>
        <v>8.7560185185185189E-3</v>
      </c>
      <c r="G169" s="82">
        <f t="shared" si="9"/>
        <v>3.1939814814814812E-3</v>
      </c>
      <c r="H169" s="218">
        <f t="shared" si="10"/>
        <v>25</v>
      </c>
      <c r="I169" s="218">
        <f t="shared" si="11"/>
        <v>0</v>
      </c>
      <c r="J169" s="218">
        <f t="shared" si="12"/>
        <v>0</v>
      </c>
      <c r="K169" s="218">
        <f t="shared" si="13"/>
        <v>25</v>
      </c>
      <c r="L169" s="218">
        <f t="shared" si="15"/>
        <v>0</v>
      </c>
      <c r="M169" s="217">
        <v>3</v>
      </c>
      <c r="N169" s="217">
        <v>28</v>
      </c>
      <c r="O169" s="217">
        <v>162</v>
      </c>
      <c r="P169" s="217">
        <v>3</v>
      </c>
      <c r="Q169" s="217" t="s">
        <v>17</v>
      </c>
      <c r="R169" s="217">
        <v>18913</v>
      </c>
      <c r="S169" s="217">
        <v>6899</v>
      </c>
      <c r="T169" s="217">
        <v>8</v>
      </c>
    </row>
    <row r="170" spans="1:20" hidden="1" outlineLevel="4">
      <c r="A170" s="217">
        <v>46</v>
      </c>
      <c r="B170" s="217" t="s">
        <v>52</v>
      </c>
      <c r="C170" s="217" t="s">
        <v>4</v>
      </c>
      <c r="D170" s="217" t="s">
        <v>107</v>
      </c>
      <c r="E170" s="81">
        <v>31</v>
      </c>
      <c r="F170" s="82">
        <f t="shared" si="14"/>
        <v>7.2647849462365586E-3</v>
      </c>
      <c r="G170" s="82">
        <f t="shared" si="9"/>
        <v>0</v>
      </c>
      <c r="H170" s="218">
        <f t="shared" si="10"/>
        <v>31</v>
      </c>
      <c r="I170" s="218">
        <f t="shared" si="11"/>
        <v>0</v>
      </c>
      <c r="J170" s="218">
        <f t="shared" si="12"/>
        <v>0</v>
      </c>
      <c r="K170" s="218">
        <f t="shared" si="13"/>
        <v>0</v>
      </c>
      <c r="L170" s="218">
        <f t="shared" si="15"/>
        <v>31</v>
      </c>
      <c r="M170" s="217">
        <v>8</v>
      </c>
      <c r="N170" s="217">
        <v>28</v>
      </c>
      <c r="O170" s="217">
        <v>217</v>
      </c>
      <c r="P170" s="217">
        <v>3</v>
      </c>
      <c r="Q170" s="217" t="s">
        <v>17</v>
      </c>
      <c r="R170" s="217">
        <v>19458</v>
      </c>
      <c r="S170" s="217">
        <v>0</v>
      </c>
      <c r="T170" s="217">
        <v>8</v>
      </c>
    </row>
    <row r="171" spans="1:20" hidden="1" outlineLevel="3" collapsed="1">
      <c r="A171" s="217"/>
      <c r="B171" s="217"/>
      <c r="C171" s="158" t="s">
        <v>144</v>
      </c>
      <c r="D171" s="147"/>
      <c r="E171" s="148">
        <f>SUBTOTAL(9,E164:E170)</f>
        <v>326</v>
      </c>
      <c r="F171" s="149"/>
      <c r="G171" s="149"/>
      <c r="H171" s="218">
        <f>SUBTOTAL(9,H164:H170)</f>
        <v>326</v>
      </c>
      <c r="I171" s="218">
        <f>SUBTOTAL(9,I164:I170)</f>
        <v>0</v>
      </c>
      <c r="J171" s="218">
        <f>SUBTOTAL(9,J164:J170)</f>
        <v>0</v>
      </c>
      <c r="K171" s="218">
        <f>SUBTOTAL(9,K164:K170)</f>
        <v>38</v>
      </c>
      <c r="L171" s="218">
        <f>SUBTOTAL(9,L164:L170)</f>
        <v>288</v>
      </c>
      <c r="M171" s="217"/>
      <c r="N171" s="217"/>
      <c r="O171" s="217"/>
      <c r="P171" s="217"/>
      <c r="Q171" s="217"/>
      <c r="R171" s="217">
        <f>SUBTOTAL(9,R164:R170)</f>
        <v>172013</v>
      </c>
      <c r="S171" s="217">
        <f>SUBTOTAL(9,S164:S170)</f>
        <v>167827</v>
      </c>
      <c r="T171" s="217"/>
    </row>
    <row r="172" spans="1:20" hidden="1" outlineLevel="4">
      <c r="A172" s="217">
        <v>46</v>
      </c>
      <c r="B172" s="217" t="s">
        <v>52</v>
      </c>
      <c r="C172" s="217" t="s">
        <v>6</v>
      </c>
      <c r="D172" s="217" t="s">
        <v>54</v>
      </c>
      <c r="E172" s="81">
        <v>834</v>
      </c>
      <c r="F172" s="82">
        <f t="shared" si="14"/>
        <v>1.2240804578559373E-2</v>
      </c>
      <c r="G172" s="82">
        <f t="shared" si="9"/>
        <v>7.5504596322941639E-3</v>
      </c>
      <c r="H172" s="218">
        <f t="shared" si="10"/>
        <v>0</v>
      </c>
      <c r="I172" s="218">
        <f t="shared" si="11"/>
        <v>0</v>
      </c>
      <c r="J172" s="218">
        <f t="shared" si="12"/>
        <v>834</v>
      </c>
      <c r="K172" s="218">
        <f t="shared" si="13"/>
        <v>0</v>
      </c>
      <c r="L172" s="218">
        <f t="shared" si="15"/>
        <v>834</v>
      </c>
      <c r="M172" s="217">
        <v>1</v>
      </c>
      <c r="N172" s="217">
        <v>28</v>
      </c>
      <c r="O172" s="217">
        <v>188</v>
      </c>
      <c r="P172" s="217">
        <v>5</v>
      </c>
      <c r="Q172" s="217" t="s">
        <v>6</v>
      </c>
      <c r="R172" s="217">
        <v>882043</v>
      </c>
      <c r="S172" s="217">
        <v>544068</v>
      </c>
      <c r="T172" s="217">
        <v>8</v>
      </c>
    </row>
    <row r="173" spans="1:20" hidden="1" outlineLevel="4">
      <c r="A173" s="217">
        <v>46</v>
      </c>
      <c r="B173" s="217" t="s">
        <v>52</v>
      </c>
      <c r="C173" s="217" t="s">
        <v>6</v>
      </c>
      <c r="D173" s="217" t="s">
        <v>129</v>
      </c>
      <c r="E173" s="81">
        <v>107</v>
      </c>
      <c r="F173" s="82">
        <f t="shared" si="14"/>
        <v>1.8269189165801315E-2</v>
      </c>
      <c r="G173" s="82">
        <f t="shared" si="9"/>
        <v>1.9224861543786778E-3</v>
      </c>
      <c r="H173" s="218">
        <f t="shared" si="10"/>
        <v>0</v>
      </c>
      <c r="I173" s="218">
        <f t="shared" si="11"/>
        <v>0</v>
      </c>
      <c r="J173" s="218">
        <f t="shared" si="12"/>
        <v>107</v>
      </c>
      <c r="K173" s="218">
        <f t="shared" si="13"/>
        <v>107</v>
      </c>
      <c r="L173" s="218">
        <f t="shared" si="15"/>
        <v>0</v>
      </c>
      <c r="M173" s="217">
        <v>3</v>
      </c>
      <c r="N173" s="217">
        <v>28</v>
      </c>
      <c r="O173" s="217">
        <v>195</v>
      </c>
      <c r="P173" s="217">
        <v>5</v>
      </c>
      <c r="Q173" s="217" t="s">
        <v>6</v>
      </c>
      <c r="R173" s="217">
        <v>168895</v>
      </c>
      <c r="S173" s="217">
        <v>17773</v>
      </c>
      <c r="T173" s="217">
        <v>8</v>
      </c>
    </row>
    <row r="174" spans="1:20" hidden="1" outlineLevel="4">
      <c r="A174" s="217">
        <v>46</v>
      </c>
      <c r="B174" s="217" t="s">
        <v>52</v>
      </c>
      <c r="C174" s="217" t="s">
        <v>6</v>
      </c>
      <c r="D174" s="217" t="s">
        <v>130</v>
      </c>
      <c r="E174" s="81">
        <v>41</v>
      </c>
      <c r="F174" s="82">
        <f t="shared" si="14"/>
        <v>1.9527439024390244E-2</v>
      </c>
      <c r="G174" s="82">
        <f t="shared" si="9"/>
        <v>8.0609191508581764E-3</v>
      </c>
      <c r="H174" s="218">
        <f t="shared" si="10"/>
        <v>0</v>
      </c>
      <c r="I174" s="218">
        <f t="shared" si="11"/>
        <v>0</v>
      </c>
      <c r="J174" s="218">
        <f t="shared" si="12"/>
        <v>41</v>
      </c>
      <c r="K174" s="218">
        <f t="shared" si="13"/>
        <v>41</v>
      </c>
      <c r="L174" s="218">
        <f t="shared" si="15"/>
        <v>0</v>
      </c>
      <c r="M174" s="217">
        <v>3</v>
      </c>
      <c r="N174" s="217">
        <v>28</v>
      </c>
      <c r="O174" s="217">
        <v>196</v>
      </c>
      <c r="P174" s="217">
        <v>5</v>
      </c>
      <c r="Q174" s="217" t="s">
        <v>6</v>
      </c>
      <c r="R174" s="217">
        <v>69174</v>
      </c>
      <c r="S174" s="217">
        <v>28555</v>
      </c>
      <c r="T174" s="217">
        <v>8</v>
      </c>
    </row>
    <row r="175" spans="1:20" hidden="1" outlineLevel="4">
      <c r="A175" s="217">
        <v>46</v>
      </c>
      <c r="B175" s="217" t="s">
        <v>52</v>
      </c>
      <c r="C175" s="217" t="s">
        <v>6</v>
      </c>
      <c r="D175" s="217" t="s">
        <v>131</v>
      </c>
      <c r="E175" s="81">
        <v>31</v>
      </c>
      <c r="F175" s="82">
        <f t="shared" si="14"/>
        <v>4.1766353046594984E-2</v>
      </c>
      <c r="G175" s="82">
        <f t="shared" si="9"/>
        <v>3.0925179211469533E-3</v>
      </c>
      <c r="H175" s="218">
        <f t="shared" si="10"/>
        <v>0</v>
      </c>
      <c r="I175" s="218">
        <f t="shared" si="11"/>
        <v>0</v>
      </c>
      <c r="J175" s="218">
        <f t="shared" si="12"/>
        <v>31</v>
      </c>
      <c r="K175" s="218">
        <f t="shared" si="13"/>
        <v>31</v>
      </c>
      <c r="L175" s="218">
        <f t="shared" si="15"/>
        <v>0</v>
      </c>
      <c r="M175" s="217">
        <v>3</v>
      </c>
      <c r="N175" s="217">
        <v>28</v>
      </c>
      <c r="O175" s="217">
        <v>197</v>
      </c>
      <c r="P175" s="217">
        <v>5</v>
      </c>
      <c r="Q175" s="217" t="s">
        <v>6</v>
      </c>
      <c r="R175" s="217">
        <v>111867</v>
      </c>
      <c r="S175" s="217">
        <v>8283</v>
      </c>
      <c r="T175" s="217">
        <v>8</v>
      </c>
    </row>
    <row r="176" spans="1:20" hidden="1" outlineLevel="3" collapsed="1">
      <c r="A176" s="217"/>
      <c r="B176" s="217"/>
      <c r="C176" s="160" t="s">
        <v>146</v>
      </c>
      <c r="D176" s="144"/>
      <c r="E176" s="154">
        <f>SUBTOTAL(9,E172:E175)</f>
        <v>1013</v>
      </c>
      <c r="F176" s="155"/>
      <c r="G176" s="155"/>
      <c r="H176" s="218">
        <f>SUBTOTAL(9,H172:H175)</f>
        <v>0</v>
      </c>
      <c r="I176" s="218">
        <f>SUBTOTAL(9,I172:I175)</f>
        <v>0</v>
      </c>
      <c r="J176" s="218">
        <f>SUBTOTAL(9,J172:J175)</f>
        <v>1013</v>
      </c>
      <c r="K176" s="218">
        <f>SUBTOTAL(9,K172:K175)</f>
        <v>179</v>
      </c>
      <c r="L176" s="218">
        <f>SUBTOTAL(9,L172:L175)</f>
        <v>834</v>
      </c>
      <c r="M176" s="217"/>
      <c r="N176" s="217"/>
      <c r="O176" s="217"/>
      <c r="P176" s="217"/>
      <c r="Q176" s="217"/>
      <c r="R176" s="217">
        <f>SUBTOTAL(9,R172:R175)</f>
        <v>1231979</v>
      </c>
      <c r="S176" s="217">
        <f>SUBTOTAL(9,S172:S175)</f>
        <v>598679</v>
      </c>
      <c r="T176" s="217"/>
    </row>
    <row r="177" spans="1:20" ht="15.6" outlineLevel="2" collapsed="1">
      <c r="A177" s="217"/>
      <c r="B177" s="111" t="s">
        <v>96</v>
      </c>
      <c r="C177" s="77"/>
      <c r="D177" s="77"/>
      <c r="E177" s="78">
        <f>SUBTOTAL(9,E164:E175)</f>
        <v>1339</v>
      </c>
      <c r="F177" s="79">
        <v>1.2135853179542501E-2</v>
      </c>
      <c r="G177" s="79">
        <v>6.6255393743257819E-3</v>
      </c>
      <c r="H177" s="218">
        <f>SUBTOTAL(9,H164:H175)</f>
        <v>326</v>
      </c>
      <c r="I177" s="218">
        <f>SUBTOTAL(9,I164:I175)</f>
        <v>0</v>
      </c>
      <c r="J177" s="218">
        <f>SUBTOTAL(9,J164:J175)</f>
        <v>1013</v>
      </c>
      <c r="K177" s="218">
        <f>SUBTOTAL(9,K164:K175)</f>
        <v>217</v>
      </c>
      <c r="L177" s="218">
        <f>SUBTOTAL(9,L164:L175)</f>
        <v>1122</v>
      </c>
      <c r="M177" s="217"/>
      <c r="N177" s="217"/>
      <c r="O177" s="217"/>
      <c r="P177" s="217"/>
      <c r="Q177" s="217"/>
      <c r="R177" s="217">
        <f>SUBTOTAL(9,R164:R175)</f>
        <v>1403992</v>
      </c>
      <c r="S177" s="217">
        <f>SUBTOTAL(9,S164:S175)</f>
        <v>766506</v>
      </c>
      <c r="T177" s="217"/>
    </row>
    <row r="178" spans="1:20" hidden="1" outlineLevel="4">
      <c r="A178" s="217">
        <v>46</v>
      </c>
      <c r="B178" s="217" t="s">
        <v>55</v>
      </c>
      <c r="C178" s="217" t="s">
        <v>4</v>
      </c>
      <c r="D178" s="217" t="s">
        <v>16</v>
      </c>
      <c r="E178" s="81">
        <v>404</v>
      </c>
      <c r="F178" s="82">
        <f t="shared" si="14"/>
        <v>5.9391616244957824E-3</v>
      </c>
      <c r="G178" s="82">
        <f t="shared" si="9"/>
        <v>4.2231046021268797E-3</v>
      </c>
      <c r="H178" s="218">
        <f t="shared" si="10"/>
        <v>404</v>
      </c>
      <c r="I178" s="218">
        <f t="shared" si="11"/>
        <v>0</v>
      </c>
      <c r="J178" s="218">
        <f t="shared" si="12"/>
        <v>0</v>
      </c>
      <c r="K178" s="218">
        <f t="shared" si="13"/>
        <v>0</v>
      </c>
      <c r="L178" s="218">
        <f t="shared" si="15"/>
        <v>404</v>
      </c>
      <c r="M178" s="217">
        <v>1</v>
      </c>
      <c r="N178" s="217">
        <v>20</v>
      </c>
      <c r="O178" s="217">
        <v>17</v>
      </c>
      <c r="P178" s="217">
        <v>3</v>
      </c>
      <c r="Q178" s="217" t="s">
        <v>17</v>
      </c>
      <c r="R178" s="217">
        <v>207310</v>
      </c>
      <c r="S178" s="217">
        <v>147410</v>
      </c>
      <c r="T178" s="217">
        <v>8</v>
      </c>
    </row>
    <row r="179" spans="1:20" hidden="1" outlineLevel="4">
      <c r="A179" s="217">
        <v>46</v>
      </c>
      <c r="B179" s="217" t="s">
        <v>55</v>
      </c>
      <c r="C179" s="217" t="s">
        <v>4</v>
      </c>
      <c r="D179" s="217" t="s">
        <v>19</v>
      </c>
      <c r="E179" s="81">
        <v>152</v>
      </c>
      <c r="F179" s="82">
        <f t="shared" si="14"/>
        <v>6.8077637670565299E-3</v>
      </c>
      <c r="G179" s="82">
        <f t="shared" si="9"/>
        <v>4.0609009502923978E-3</v>
      </c>
      <c r="H179" s="218">
        <f t="shared" si="10"/>
        <v>152</v>
      </c>
      <c r="I179" s="218">
        <f t="shared" si="11"/>
        <v>0</v>
      </c>
      <c r="J179" s="218">
        <f t="shared" si="12"/>
        <v>0</v>
      </c>
      <c r="K179" s="218">
        <f t="shared" si="13"/>
        <v>0</v>
      </c>
      <c r="L179" s="218">
        <f t="shared" si="15"/>
        <v>152</v>
      </c>
      <c r="M179" s="217">
        <v>1</v>
      </c>
      <c r="N179" s="217">
        <v>20</v>
      </c>
      <c r="O179" s="217">
        <v>18</v>
      </c>
      <c r="P179" s="217">
        <v>3</v>
      </c>
      <c r="Q179" s="217" t="s">
        <v>17</v>
      </c>
      <c r="R179" s="217">
        <v>89405</v>
      </c>
      <c r="S179" s="217">
        <v>53331</v>
      </c>
      <c r="T179" s="217">
        <v>8</v>
      </c>
    </row>
    <row r="180" spans="1:20" hidden="1" outlineLevel="4">
      <c r="A180" s="217">
        <v>46</v>
      </c>
      <c r="B180" s="217" t="s">
        <v>55</v>
      </c>
      <c r="C180" s="217" t="s">
        <v>4</v>
      </c>
      <c r="D180" s="217" t="s">
        <v>21</v>
      </c>
      <c r="E180" s="81">
        <v>65</v>
      </c>
      <c r="F180" s="82">
        <f t="shared" si="14"/>
        <v>6.2658475783475779E-3</v>
      </c>
      <c r="G180" s="82">
        <f t="shared" si="9"/>
        <v>4.851851851851852E-3</v>
      </c>
      <c r="H180" s="218">
        <f t="shared" si="10"/>
        <v>65</v>
      </c>
      <c r="I180" s="218">
        <f t="shared" si="11"/>
        <v>0</v>
      </c>
      <c r="J180" s="218">
        <f t="shared" si="12"/>
        <v>0</v>
      </c>
      <c r="K180" s="218">
        <f t="shared" si="13"/>
        <v>0</v>
      </c>
      <c r="L180" s="218">
        <f t="shared" si="15"/>
        <v>65</v>
      </c>
      <c r="M180" s="217">
        <v>1</v>
      </c>
      <c r="N180" s="217">
        <v>20</v>
      </c>
      <c r="O180" s="217">
        <v>20</v>
      </c>
      <c r="P180" s="217">
        <v>3</v>
      </c>
      <c r="Q180" s="217" t="s">
        <v>17</v>
      </c>
      <c r="R180" s="217">
        <v>35189</v>
      </c>
      <c r="S180" s="217">
        <v>27248</v>
      </c>
      <c r="T180" s="217">
        <v>8</v>
      </c>
    </row>
    <row r="181" spans="1:20" hidden="1" outlineLevel="4">
      <c r="A181" s="217">
        <v>46</v>
      </c>
      <c r="B181" s="217" t="s">
        <v>55</v>
      </c>
      <c r="C181" s="217" t="s">
        <v>4</v>
      </c>
      <c r="D181" s="217" t="s">
        <v>109</v>
      </c>
      <c r="E181" s="81">
        <v>238</v>
      </c>
      <c r="F181" s="82">
        <f t="shared" si="14"/>
        <v>7.0061079987550571E-3</v>
      </c>
      <c r="G181" s="82">
        <f t="shared" ref="G181:G243" si="16">S181/E181/86400</f>
        <v>1.6814503579209461E-3</v>
      </c>
      <c r="H181" s="218">
        <f t="shared" ref="H181:H243" si="17">IF(C181="ATENCIÓN CIUDADANÍA",E181,0)</f>
        <v>238</v>
      </c>
      <c r="I181" s="218">
        <f t="shared" ref="I181:I243" si="18">IF(C181="OTROS TEMAS GENERALITAT",E181,0)</f>
        <v>0</v>
      </c>
      <c r="J181" s="218">
        <f t="shared" ref="J181:J243" si="19">IF(C181="TEMAS MUNICIPALES",E181,0)</f>
        <v>0</v>
      </c>
      <c r="K181" s="218">
        <f t="shared" ref="K181:K243" si="20">IF(M181=3,E181,0)</f>
        <v>238</v>
      </c>
      <c r="L181" s="218">
        <f t="shared" si="15"/>
        <v>0</v>
      </c>
      <c r="M181" s="217">
        <v>3</v>
      </c>
      <c r="N181" s="217">
        <v>20</v>
      </c>
      <c r="O181" s="217">
        <v>162</v>
      </c>
      <c r="P181" s="217">
        <v>3</v>
      </c>
      <c r="Q181" s="217" t="s">
        <v>17</v>
      </c>
      <c r="R181" s="217">
        <v>144068</v>
      </c>
      <c r="S181" s="217">
        <v>34576</v>
      </c>
      <c r="T181" s="217">
        <v>8</v>
      </c>
    </row>
    <row r="182" spans="1:20" hidden="1" outlineLevel="4">
      <c r="A182" s="217">
        <v>46</v>
      </c>
      <c r="B182" s="217" t="s">
        <v>55</v>
      </c>
      <c r="C182" s="217" t="s">
        <v>4</v>
      </c>
      <c r="D182" s="217" t="s">
        <v>107</v>
      </c>
      <c r="E182" s="81">
        <v>62</v>
      </c>
      <c r="F182" s="82">
        <f t="shared" si="14"/>
        <v>6.6199970131421747E-3</v>
      </c>
      <c r="G182" s="82">
        <f t="shared" si="16"/>
        <v>1.8667861409796892E-7</v>
      </c>
      <c r="H182" s="218">
        <f t="shared" si="17"/>
        <v>62</v>
      </c>
      <c r="I182" s="218">
        <f t="shared" si="18"/>
        <v>0</v>
      </c>
      <c r="J182" s="218">
        <f t="shared" si="19"/>
        <v>0</v>
      </c>
      <c r="K182" s="218">
        <f t="shared" si="20"/>
        <v>0</v>
      </c>
      <c r="L182" s="218">
        <f t="shared" si="15"/>
        <v>62</v>
      </c>
      <c r="M182" s="217">
        <v>8</v>
      </c>
      <c r="N182" s="217">
        <v>20</v>
      </c>
      <c r="O182" s="217">
        <v>217</v>
      </c>
      <c r="P182" s="217">
        <v>3</v>
      </c>
      <c r="Q182" s="217" t="s">
        <v>17</v>
      </c>
      <c r="R182" s="217">
        <v>35462</v>
      </c>
      <c r="S182" s="217">
        <v>1</v>
      </c>
      <c r="T182" s="217">
        <v>8</v>
      </c>
    </row>
    <row r="183" spans="1:20" hidden="1" outlineLevel="4">
      <c r="A183" s="217">
        <v>46</v>
      </c>
      <c r="B183" s="217" t="s">
        <v>55</v>
      </c>
      <c r="C183" s="217" t="s">
        <v>4</v>
      </c>
      <c r="D183" s="217" t="s">
        <v>111</v>
      </c>
      <c r="E183" s="81">
        <v>3</v>
      </c>
      <c r="F183" s="82">
        <f t="shared" si="14"/>
        <v>5.0771604938271604E-3</v>
      </c>
      <c r="G183" s="82">
        <f t="shared" si="16"/>
        <v>2.2222222222222222E-3</v>
      </c>
      <c r="H183" s="218">
        <f t="shared" si="17"/>
        <v>3</v>
      </c>
      <c r="I183" s="218">
        <f t="shared" si="18"/>
        <v>0</v>
      </c>
      <c r="J183" s="218">
        <f t="shared" si="19"/>
        <v>0</v>
      </c>
      <c r="K183" s="218">
        <f t="shared" si="20"/>
        <v>3</v>
      </c>
      <c r="L183" s="218">
        <f t="shared" si="15"/>
        <v>0</v>
      </c>
      <c r="M183" s="217">
        <v>3</v>
      </c>
      <c r="N183" s="217">
        <v>20</v>
      </c>
      <c r="O183" s="217">
        <v>224</v>
      </c>
      <c r="P183" s="217">
        <v>3</v>
      </c>
      <c r="Q183" s="217" t="s">
        <v>17</v>
      </c>
      <c r="R183" s="217">
        <v>1316</v>
      </c>
      <c r="S183" s="217">
        <v>576</v>
      </c>
      <c r="T183" s="217">
        <v>8</v>
      </c>
    </row>
    <row r="184" spans="1:20" hidden="1" outlineLevel="3" collapsed="1">
      <c r="A184" s="217"/>
      <c r="B184" s="217"/>
      <c r="C184" s="158" t="s">
        <v>144</v>
      </c>
      <c r="D184" s="147"/>
      <c r="E184" s="148">
        <f>SUBTOTAL(9,E178:E183)</f>
        <v>924</v>
      </c>
      <c r="F184" s="149"/>
      <c r="G184" s="149"/>
      <c r="H184" s="218">
        <f>SUBTOTAL(9,H178:H183)</f>
        <v>924</v>
      </c>
      <c r="I184" s="218">
        <f>SUBTOTAL(9,I178:I183)</f>
        <v>0</v>
      </c>
      <c r="J184" s="218">
        <f>SUBTOTAL(9,J178:J183)</f>
        <v>0</v>
      </c>
      <c r="K184" s="218">
        <f>SUBTOTAL(9,K178:K183)</f>
        <v>241</v>
      </c>
      <c r="L184" s="218">
        <f>SUBTOTAL(9,L178:L183)</f>
        <v>683</v>
      </c>
      <c r="M184" s="217"/>
      <c r="N184" s="217"/>
      <c r="O184" s="217"/>
      <c r="P184" s="217"/>
      <c r="Q184" s="217"/>
      <c r="R184" s="217">
        <f>SUBTOTAL(9,R178:R183)</f>
        <v>512750</v>
      </c>
      <c r="S184" s="217">
        <f>SUBTOTAL(9,S178:S183)</f>
        <v>263142</v>
      </c>
      <c r="T184" s="217"/>
    </row>
    <row r="185" spans="1:20" ht="15.6" outlineLevel="2" collapsed="1">
      <c r="A185" s="217"/>
      <c r="B185" s="111" t="s">
        <v>97</v>
      </c>
      <c r="C185" s="77"/>
      <c r="D185" s="77"/>
      <c r="E185" s="78">
        <f>SUBTOTAL(9,E178:E183)</f>
        <v>924</v>
      </c>
      <c r="F185" s="79">
        <v>6.4227342873176205E-3</v>
      </c>
      <c r="G185" s="79">
        <v>3.2961309523809523E-3</v>
      </c>
      <c r="H185" s="218">
        <f>SUBTOTAL(9,H178:H183)</f>
        <v>924</v>
      </c>
      <c r="I185" s="218">
        <f>SUBTOTAL(9,I178:I183)</f>
        <v>0</v>
      </c>
      <c r="J185" s="218">
        <f>SUBTOTAL(9,J178:J183)</f>
        <v>0</v>
      </c>
      <c r="K185" s="218">
        <f>SUBTOTAL(9,K178:K183)</f>
        <v>241</v>
      </c>
      <c r="L185" s="218">
        <f>SUBTOTAL(9,L178:L183)</f>
        <v>683</v>
      </c>
      <c r="M185" s="217"/>
      <c r="N185" s="217"/>
      <c r="O185" s="217"/>
      <c r="P185" s="217"/>
      <c r="Q185" s="217"/>
      <c r="R185" s="217">
        <f>SUBTOTAL(9,R178:R183)</f>
        <v>512750</v>
      </c>
      <c r="S185" s="217">
        <f>SUBTOTAL(9,S178:S183)</f>
        <v>263142</v>
      </c>
      <c r="T185" s="217"/>
    </row>
    <row r="186" spans="1:20" hidden="1" outlineLevel="4">
      <c r="A186" s="217">
        <v>46</v>
      </c>
      <c r="B186" s="217" t="s">
        <v>56</v>
      </c>
      <c r="C186" s="217" t="s">
        <v>4</v>
      </c>
      <c r="D186" s="217" t="s">
        <v>16</v>
      </c>
      <c r="E186" s="81">
        <v>130</v>
      </c>
      <c r="F186" s="82">
        <f t="shared" si="14"/>
        <v>5.5193198005698005E-3</v>
      </c>
      <c r="G186" s="82">
        <f t="shared" si="16"/>
        <v>5.9243233618233625E-3</v>
      </c>
      <c r="H186" s="218">
        <f t="shared" si="17"/>
        <v>130</v>
      </c>
      <c r="I186" s="218">
        <f t="shared" si="18"/>
        <v>0</v>
      </c>
      <c r="J186" s="218">
        <f t="shared" si="19"/>
        <v>0</v>
      </c>
      <c r="K186" s="218">
        <f t="shared" si="20"/>
        <v>0</v>
      </c>
      <c r="L186" s="218">
        <f t="shared" si="15"/>
        <v>130</v>
      </c>
      <c r="M186" s="217">
        <v>1</v>
      </c>
      <c r="N186" s="217">
        <v>23</v>
      </c>
      <c r="O186" s="217">
        <v>17</v>
      </c>
      <c r="P186" s="217">
        <v>3</v>
      </c>
      <c r="Q186" s="217" t="s">
        <v>17</v>
      </c>
      <c r="R186" s="217">
        <v>61993</v>
      </c>
      <c r="S186" s="217">
        <v>66542</v>
      </c>
      <c r="T186" s="217">
        <v>8</v>
      </c>
    </row>
    <row r="187" spans="1:20" hidden="1" outlineLevel="4">
      <c r="A187" s="217">
        <v>46</v>
      </c>
      <c r="B187" s="217" t="s">
        <v>56</v>
      </c>
      <c r="C187" s="217" t="s">
        <v>4</v>
      </c>
      <c r="D187" s="217" t="s">
        <v>19</v>
      </c>
      <c r="E187" s="81">
        <v>112</v>
      </c>
      <c r="F187" s="82">
        <f t="shared" si="14"/>
        <v>5.5121527777777781E-3</v>
      </c>
      <c r="G187" s="82">
        <f t="shared" si="16"/>
        <v>4.8895295965608468E-3</v>
      </c>
      <c r="H187" s="218">
        <f t="shared" si="17"/>
        <v>112</v>
      </c>
      <c r="I187" s="218">
        <f t="shared" si="18"/>
        <v>0</v>
      </c>
      <c r="J187" s="218">
        <f t="shared" si="19"/>
        <v>0</v>
      </c>
      <c r="K187" s="218">
        <f t="shared" si="20"/>
        <v>0</v>
      </c>
      <c r="L187" s="218">
        <f t="shared" si="15"/>
        <v>112</v>
      </c>
      <c r="M187" s="217">
        <v>1</v>
      </c>
      <c r="N187" s="217">
        <v>23</v>
      </c>
      <c r="O187" s="217">
        <v>18</v>
      </c>
      <c r="P187" s="217">
        <v>3</v>
      </c>
      <c r="Q187" s="217" t="s">
        <v>17</v>
      </c>
      <c r="R187" s="217">
        <v>53340</v>
      </c>
      <c r="S187" s="217">
        <v>47315</v>
      </c>
      <c r="T187" s="217">
        <v>8</v>
      </c>
    </row>
    <row r="188" spans="1:20" hidden="1" outlineLevel="4">
      <c r="A188" s="217">
        <v>46</v>
      </c>
      <c r="B188" s="217" t="s">
        <v>56</v>
      </c>
      <c r="C188" s="217" t="s">
        <v>4</v>
      </c>
      <c r="D188" s="217" t="s">
        <v>21</v>
      </c>
      <c r="E188" s="81">
        <v>45</v>
      </c>
      <c r="F188" s="82">
        <f t="shared" si="14"/>
        <v>5.0913065843621406E-3</v>
      </c>
      <c r="G188" s="82">
        <f t="shared" si="16"/>
        <v>5.3019547325102879E-3</v>
      </c>
      <c r="H188" s="218">
        <f t="shared" si="17"/>
        <v>45</v>
      </c>
      <c r="I188" s="218">
        <f t="shared" si="18"/>
        <v>0</v>
      </c>
      <c r="J188" s="218">
        <f t="shared" si="19"/>
        <v>0</v>
      </c>
      <c r="K188" s="218">
        <f t="shared" si="20"/>
        <v>0</v>
      </c>
      <c r="L188" s="218">
        <f t="shared" si="15"/>
        <v>45</v>
      </c>
      <c r="M188" s="217">
        <v>1</v>
      </c>
      <c r="N188" s="217">
        <v>23</v>
      </c>
      <c r="O188" s="217">
        <v>20</v>
      </c>
      <c r="P188" s="217">
        <v>3</v>
      </c>
      <c r="Q188" s="217" t="s">
        <v>17</v>
      </c>
      <c r="R188" s="217">
        <v>19795</v>
      </c>
      <c r="S188" s="217">
        <v>20614</v>
      </c>
      <c r="T188" s="217">
        <v>8</v>
      </c>
    </row>
    <row r="189" spans="1:20" hidden="1" outlineLevel="4">
      <c r="A189" s="217">
        <v>46</v>
      </c>
      <c r="B189" s="217" t="s">
        <v>56</v>
      </c>
      <c r="C189" s="217" t="s">
        <v>4</v>
      </c>
      <c r="D189" s="217" t="s">
        <v>109</v>
      </c>
      <c r="E189" s="81">
        <v>72</v>
      </c>
      <c r="F189" s="82">
        <f t="shared" si="14"/>
        <v>6.286972736625515E-3</v>
      </c>
      <c r="G189" s="82">
        <f t="shared" si="16"/>
        <v>3.0737204218106999E-3</v>
      </c>
      <c r="H189" s="218">
        <f t="shared" si="17"/>
        <v>72</v>
      </c>
      <c r="I189" s="218">
        <f t="shared" si="18"/>
        <v>0</v>
      </c>
      <c r="J189" s="218">
        <f t="shared" si="19"/>
        <v>0</v>
      </c>
      <c r="K189" s="218">
        <f t="shared" si="20"/>
        <v>72</v>
      </c>
      <c r="L189" s="218">
        <f t="shared" si="15"/>
        <v>0</v>
      </c>
      <c r="M189" s="217">
        <v>3</v>
      </c>
      <c r="N189" s="217">
        <v>23</v>
      </c>
      <c r="O189" s="217">
        <v>162</v>
      </c>
      <c r="P189" s="217">
        <v>3</v>
      </c>
      <c r="Q189" s="217" t="s">
        <v>17</v>
      </c>
      <c r="R189" s="217">
        <v>39110</v>
      </c>
      <c r="S189" s="217">
        <v>19121</v>
      </c>
      <c r="T189" s="217">
        <v>8</v>
      </c>
    </row>
    <row r="190" spans="1:20" hidden="1" outlineLevel="3" collapsed="1">
      <c r="A190" s="217"/>
      <c r="B190" s="217"/>
      <c r="C190" s="158" t="s">
        <v>144</v>
      </c>
      <c r="D190" s="147"/>
      <c r="E190" s="148">
        <f>SUBTOTAL(9,E186:E189)</f>
        <v>359</v>
      </c>
      <c r="F190" s="149"/>
      <c r="G190" s="149"/>
      <c r="H190" s="218">
        <f>SUBTOTAL(9,H186:H189)</f>
        <v>359</v>
      </c>
      <c r="I190" s="218">
        <f>SUBTOTAL(9,I186:I189)</f>
        <v>0</v>
      </c>
      <c r="J190" s="218">
        <f>SUBTOTAL(9,J186:J189)</f>
        <v>0</v>
      </c>
      <c r="K190" s="218">
        <f>SUBTOTAL(9,K186:K189)</f>
        <v>72</v>
      </c>
      <c r="L190" s="218">
        <f>SUBTOTAL(9,L186:L189)</f>
        <v>287</v>
      </c>
      <c r="M190" s="217"/>
      <c r="N190" s="217"/>
      <c r="O190" s="217"/>
      <c r="P190" s="217"/>
      <c r="Q190" s="217"/>
      <c r="R190" s="217">
        <f>SUBTOTAL(9,R186:R189)</f>
        <v>174238</v>
      </c>
      <c r="S190" s="217">
        <f>SUBTOTAL(9,S186:S189)</f>
        <v>153592</v>
      </c>
      <c r="T190" s="217"/>
    </row>
    <row r="191" spans="1:20" ht="15.6" outlineLevel="2" collapsed="1">
      <c r="A191" s="217"/>
      <c r="B191" s="111" t="s">
        <v>98</v>
      </c>
      <c r="C191" s="77"/>
      <c r="D191" s="77"/>
      <c r="E191" s="78">
        <f>SUBTOTAL(9,E186:E189)</f>
        <v>359</v>
      </c>
      <c r="F191" s="79">
        <v>5.6173914164861245E-3</v>
      </c>
      <c r="G191" s="79">
        <v>4.9517693180645833E-3</v>
      </c>
      <c r="H191" s="218">
        <f>SUBTOTAL(9,H186:H189)</f>
        <v>359</v>
      </c>
      <c r="I191" s="218">
        <f>SUBTOTAL(9,I186:I189)</f>
        <v>0</v>
      </c>
      <c r="J191" s="218">
        <f>SUBTOTAL(9,J186:J189)</f>
        <v>0</v>
      </c>
      <c r="K191" s="218">
        <f>SUBTOTAL(9,K186:K189)</f>
        <v>72</v>
      </c>
      <c r="L191" s="218">
        <f>SUBTOTAL(9,L186:L189)</f>
        <v>287</v>
      </c>
      <c r="M191" s="217"/>
      <c r="N191" s="217"/>
      <c r="O191" s="217"/>
      <c r="P191" s="217"/>
      <c r="Q191" s="217"/>
      <c r="R191" s="217">
        <f>SUBTOTAL(9,R186:R189)</f>
        <v>174238</v>
      </c>
      <c r="S191" s="217">
        <f>SUBTOTAL(9,S186:S189)</f>
        <v>153592</v>
      </c>
      <c r="T191" s="217"/>
    </row>
    <row r="192" spans="1:20" hidden="1" outlineLevel="4">
      <c r="A192" s="217">
        <v>46</v>
      </c>
      <c r="B192" s="217" t="s">
        <v>57</v>
      </c>
      <c r="C192" s="217" t="s">
        <v>4</v>
      </c>
      <c r="D192" s="217" t="s">
        <v>16</v>
      </c>
      <c r="E192" s="81">
        <v>75</v>
      </c>
      <c r="F192" s="82">
        <f t="shared" si="14"/>
        <v>7.1614197530864201E-3</v>
      </c>
      <c r="G192" s="82">
        <f t="shared" si="16"/>
        <v>6.1904320987654325E-3</v>
      </c>
      <c r="H192" s="218">
        <f t="shared" si="17"/>
        <v>75</v>
      </c>
      <c r="I192" s="218">
        <f t="shared" si="18"/>
        <v>0</v>
      </c>
      <c r="J192" s="218">
        <f t="shared" si="19"/>
        <v>0</v>
      </c>
      <c r="K192" s="218">
        <f t="shared" si="20"/>
        <v>0</v>
      </c>
      <c r="L192" s="218">
        <f t="shared" si="15"/>
        <v>75</v>
      </c>
      <c r="M192" s="217">
        <v>1</v>
      </c>
      <c r="N192" s="217">
        <v>5</v>
      </c>
      <c r="O192" s="217">
        <v>17</v>
      </c>
      <c r="P192" s="217">
        <v>3</v>
      </c>
      <c r="Q192" s="217" t="s">
        <v>17</v>
      </c>
      <c r="R192" s="217">
        <v>46406</v>
      </c>
      <c r="S192" s="217">
        <v>40114</v>
      </c>
      <c r="T192" s="217">
        <v>8</v>
      </c>
    </row>
    <row r="193" spans="1:20" hidden="1" outlineLevel="4">
      <c r="A193" s="217">
        <v>46</v>
      </c>
      <c r="B193" s="217" t="s">
        <v>57</v>
      </c>
      <c r="C193" s="217" t="s">
        <v>4</v>
      </c>
      <c r="D193" s="217" t="s">
        <v>19</v>
      </c>
      <c r="E193" s="81">
        <v>176</v>
      </c>
      <c r="F193" s="82">
        <f t="shared" si="14"/>
        <v>8.0358270202020195E-3</v>
      </c>
      <c r="G193" s="82">
        <f t="shared" si="16"/>
        <v>4.8384232954545459E-3</v>
      </c>
      <c r="H193" s="218">
        <f t="shared" si="17"/>
        <v>176</v>
      </c>
      <c r="I193" s="218">
        <f t="shared" si="18"/>
        <v>0</v>
      </c>
      <c r="J193" s="218">
        <f t="shared" si="19"/>
        <v>0</v>
      </c>
      <c r="K193" s="218">
        <f t="shared" si="20"/>
        <v>0</v>
      </c>
      <c r="L193" s="218">
        <f t="shared" si="15"/>
        <v>176</v>
      </c>
      <c r="M193" s="217">
        <v>1</v>
      </c>
      <c r="N193" s="217">
        <v>5</v>
      </c>
      <c r="O193" s="217">
        <v>18</v>
      </c>
      <c r="P193" s="217">
        <v>3</v>
      </c>
      <c r="Q193" s="217" t="s">
        <v>17</v>
      </c>
      <c r="R193" s="217">
        <v>122196</v>
      </c>
      <c r="S193" s="217">
        <v>73575</v>
      </c>
      <c r="T193" s="217">
        <v>8</v>
      </c>
    </row>
    <row r="194" spans="1:20" hidden="1" outlineLevel="4">
      <c r="A194" s="217">
        <v>46</v>
      </c>
      <c r="B194" s="217" t="s">
        <v>57</v>
      </c>
      <c r="C194" s="217" t="s">
        <v>4</v>
      </c>
      <c r="D194" s="217" t="s">
        <v>20</v>
      </c>
      <c r="E194" s="81">
        <v>302</v>
      </c>
      <c r="F194" s="82">
        <f t="shared" si="14"/>
        <v>8.5126548319843023E-3</v>
      </c>
      <c r="G194" s="82">
        <f t="shared" si="16"/>
        <v>4.7602403728231549E-3</v>
      </c>
      <c r="H194" s="218">
        <f t="shared" si="17"/>
        <v>302</v>
      </c>
      <c r="I194" s="218">
        <f t="shared" si="18"/>
        <v>0</v>
      </c>
      <c r="J194" s="218">
        <f t="shared" si="19"/>
        <v>0</v>
      </c>
      <c r="K194" s="218">
        <f t="shared" si="20"/>
        <v>0</v>
      </c>
      <c r="L194" s="218">
        <f t="shared" si="15"/>
        <v>302</v>
      </c>
      <c r="M194" s="217">
        <v>1</v>
      </c>
      <c r="N194" s="217">
        <v>5</v>
      </c>
      <c r="O194" s="217">
        <v>19</v>
      </c>
      <c r="P194" s="217">
        <v>3</v>
      </c>
      <c r="Q194" s="217" t="s">
        <v>17</v>
      </c>
      <c r="R194" s="217">
        <v>222119</v>
      </c>
      <c r="S194" s="217">
        <v>124208</v>
      </c>
      <c r="T194" s="217">
        <v>8</v>
      </c>
    </row>
    <row r="195" spans="1:20" hidden="1" outlineLevel="4">
      <c r="A195" s="217">
        <v>46</v>
      </c>
      <c r="B195" s="217" t="s">
        <v>57</v>
      </c>
      <c r="C195" s="217" t="s">
        <v>4</v>
      </c>
      <c r="D195" s="217" t="s">
        <v>21</v>
      </c>
      <c r="E195" s="81">
        <v>62</v>
      </c>
      <c r="F195" s="82">
        <f t="shared" si="14"/>
        <v>6.9408975507765838E-3</v>
      </c>
      <c r="G195" s="82">
        <f t="shared" si="16"/>
        <v>5.0216547192353644E-3</v>
      </c>
      <c r="H195" s="218">
        <f t="shared" si="17"/>
        <v>62</v>
      </c>
      <c r="I195" s="218">
        <f t="shared" si="18"/>
        <v>0</v>
      </c>
      <c r="J195" s="218">
        <f t="shared" si="19"/>
        <v>0</v>
      </c>
      <c r="K195" s="218">
        <f t="shared" si="20"/>
        <v>0</v>
      </c>
      <c r="L195" s="218">
        <f t="shared" si="15"/>
        <v>62</v>
      </c>
      <c r="M195" s="217">
        <v>1</v>
      </c>
      <c r="N195" s="217">
        <v>5</v>
      </c>
      <c r="O195" s="217">
        <v>20</v>
      </c>
      <c r="P195" s="217">
        <v>3</v>
      </c>
      <c r="Q195" s="217" t="s">
        <v>17</v>
      </c>
      <c r="R195" s="217">
        <v>37181</v>
      </c>
      <c r="S195" s="217">
        <v>26900</v>
      </c>
      <c r="T195" s="217">
        <v>8</v>
      </c>
    </row>
    <row r="196" spans="1:20" hidden="1" outlineLevel="4">
      <c r="A196" s="217">
        <v>46</v>
      </c>
      <c r="B196" s="217" t="s">
        <v>57</v>
      </c>
      <c r="C196" s="217" t="s">
        <v>4</v>
      </c>
      <c r="D196" s="217" t="s">
        <v>169</v>
      </c>
      <c r="E196" s="81">
        <v>5</v>
      </c>
      <c r="F196" s="82">
        <f t="shared" si="14"/>
        <v>5.6874999999999998E-3</v>
      </c>
      <c r="G196" s="82">
        <f t="shared" si="16"/>
        <v>2.673611111111111E-3</v>
      </c>
      <c r="H196" s="218">
        <f t="shared" si="17"/>
        <v>5</v>
      </c>
      <c r="I196" s="218">
        <f t="shared" si="18"/>
        <v>0</v>
      </c>
      <c r="J196" s="218">
        <f t="shared" si="19"/>
        <v>0</v>
      </c>
      <c r="K196" s="218">
        <f t="shared" si="20"/>
        <v>5</v>
      </c>
      <c r="L196" s="218">
        <f t="shared" si="15"/>
        <v>0</v>
      </c>
      <c r="M196" s="217">
        <v>3</v>
      </c>
      <c r="N196" s="217">
        <v>5</v>
      </c>
      <c r="O196" s="217">
        <v>94</v>
      </c>
      <c r="P196" s="217">
        <v>3</v>
      </c>
      <c r="Q196" s="217" t="s">
        <v>17</v>
      </c>
      <c r="R196" s="217">
        <v>2457</v>
      </c>
      <c r="S196" s="217">
        <v>1155</v>
      </c>
      <c r="T196" s="217">
        <v>8</v>
      </c>
    </row>
    <row r="197" spans="1:20" hidden="1" outlineLevel="4">
      <c r="A197" s="217">
        <v>46</v>
      </c>
      <c r="B197" s="217" t="s">
        <v>57</v>
      </c>
      <c r="C197" s="217" t="s">
        <v>4</v>
      </c>
      <c r="D197" s="217" t="s">
        <v>115</v>
      </c>
      <c r="E197" s="81">
        <v>300</v>
      </c>
      <c r="F197" s="82">
        <f t="shared" si="14"/>
        <v>7.8615354938271608E-3</v>
      </c>
      <c r="G197" s="82">
        <f t="shared" si="16"/>
        <v>1.4219907407407408E-3</v>
      </c>
      <c r="H197" s="218">
        <f t="shared" si="17"/>
        <v>300</v>
      </c>
      <c r="I197" s="218">
        <f t="shared" si="18"/>
        <v>0</v>
      </c>
      <c r="J197" s="218">
        <f t="shared" si="19"/>
        <v>0</v>
      </c>
      <c r="K197" s="218">
        <f t="shared" si="20"/>
        <v>300</v>
      </c>
      <c r="L197" s="218">
        <f t="shared" si="15"/>
        <v>0</v>
      </c>
      <c r="M197" s="217">
        <v>3</v>
      </c>
      <c r="N197" s="217">
        <v>5</v>
      </c>
      <c r="O197" s="217">
        <v>171</v>
      </c>
      <c r="P197" s="217">
        <v>3</v>
      </c>
      <c r="Q197" s="217" t="s">
        <v>17</v>
      </c>
      <c r="R197" s="217">
        <v>203771</v>
      </c>
      <c r="S197" s="217">
        <v>36858</v>
      </c>
      <c r="T197" s="217">
        <v>8</v>
      </c>
    </row>
    <row r="198" spans="1:20" hidden="1" outlineLevel="4">
      <c r="A198" s="217">
        <v>46</v>
      </c>
      <c r="B198" s="217" t="s">
        <v>57</v>
      </c>
      <c r="C198" s="217" t="s">
        <v>4</v>
      </c>
      <c r="D198" s="217" t="s">
        <v>107</v>
      </c>
      <c r="E198" s="81">
        <v>4</v>
      </c>
      <c r="F198" s="82">
        <f t="shared" ref="F198:F243" si="21">R198/E198/86400</f>
        <v>8.2812500000000004E-3</v>
      </c>
      <c r="G198" s="82">
        <f t="shared" si="16"/>
        <v>0</v>
      </c>
      <c r="H198" s="218">
        <f t="shared" si="17"/>
        <v>4</v>
      </c>
      <c r="I198" s="218">
        <f t="shared" si="18"/>
        <v>0</v>
      </c>
      <c r="J198" s="218">
        <f t="shared" si="19"/>
        <v>0</v>
      </c>
      <c r="K198" s="218">
        <f t="shared" si="20"/>
        <v>0</v>
      </c>
      <c r="L198" s="218">
        <f t="shared" ref="L198:L243" si="22">IF(M198&lt;&gt;3,E198,0)</f>
        <v>4</v>
      </c>
      <c r="M198" s="217">
        <v>8</v>
      </c>
      <c r="N198" s="217">
        <v>5</v>
      </c>
      <c r="O198" s="217">
        <v>217</v>
      </c>
      <c r="P198" s="217">
        <v>3</v>
      </c>
      <c r="Q198" s="217" t="s">
        <v>17</v>
      </c>
      <c r="R198" s="217">
        <v>2862</v>
      </c>
      <c r="S198" s="217">
        <v>0</v>
      </c>
      <c r="T198" s="217">
        <v>8</v>
      </c>
    </row>
    <row r="199" spans="1:20" hidden="1" outlineLevel="3" collapsed="1">
      <c r="A199" s="217"/>
      <c r="B199" s="217"/>
      <c r="C199" s="158" t="s">
        <v>144</v>
      </c>
      <c r="D199" s="147"/>
      <c r="E199" s="148">
        <f>SUBTOTAL(9,E192:E198)</f>
        <v>924</v>
      </c>
      <c r="F199" s="149"/>
      <c r="G199" s="149"/>
      <c r="H199" s="218">
        <f>SUBTOTAL(9,H192:H198)</f>
        <v>924</v>
      </c>
      <c r="I199" s="218">
        <f>SUBTOTAL(9,I192:I198)</f>
        <v>0</v>
      </c>
      <c r="J199" s="218">
        <f>SUBTOTAL(9,J192:J198)</f>
        <v>0</v>
      </c>
      <c r="K199" s="218">
        <f>SUBTOTAL(9,K192:K198)</f>
        <v>305</v>
      </c>
      <c r="L199" s="218">
        <f>SUBTOTAL(9,L192:L198)</f>
        <v>619</v>
      </c>
      <c r="M199" s="217"/>
      <c r="N199" s="217"/>
      <c r="O199" s="217"/>
      <c r="P199" s="217"/>
      <c r="Q199" s="217"/>
      <c r="R199" s="217">
        <f>SUBTOTAL(9,R192:R198)</f>
        <v>636992</v>
      </c>
      <c r="S199" s="217">
        <f>SUBTOTAL(9,S192:S198)</f>
        <v>302810</v>
      </c>
      <c r="T199" s="217"/>
    </row>
    <row r="200" spans="1:20" ht="15.6" outlineLevel="2" collapsed="1">
      <c r="A200" s="217"/>
      <c r="B200" s="111" t="s">
        <v>99</v>
      </c>
      <c r="C200" s="77"/>
      <c r="D200" s="77"/>
      <c r="E200" s="78">
        <f>SUBTOTAL(9,E192:E198)</f>
        <v>924</v>
      </c>
      <c r="F200" s="79">
        <v>7.9789963123296451E-3</v>
      </c>
      <c r="G200" s="79">
        <v>3.7930144700978031E-3</v>
      </c>
      <c r="H200" s="218">
        <f>SUBTOTAL(9,H192:H198)</f>
        <v>924</v>
      </c>
      <c r="I200" s="218">
        <f>SUBTOTAL(9,I192:I198)</f>
        <v>0</v>
      </c>
      <c r="J200" s="218">
        <f>SUBTOTAL(9,J192:J198)</f>
        <v>0</v>
      </c>
      <c r="K200" s="218">
        <f>SUBTOTAL(9,K192:K198)</f>
        <v>305</v>
      </c>
      <c r="L200" s="218">
        <f>SUBTOTAL(9,L192:L198)</f>
        <v>619</v>
      </c>
      <c r="M200" s="217"/>
      <c r="N200" s="217"/>
      <c r="O200" s="217"/>
      <c r="P200" s="217"/>
      <c r="Q200" s="217"/>
      <c r="R200" s="217">
        <f>SUBTOTAL(9,R192:R198)</f>
        <v>636992</v>
      </c>
      <c r="S200" s="217">
        <f>SUBTOTAL(9,S192:S198)</f>
        <v>302810</v>
      </c>
      <c r="T200" s="217"/>
    </row>
    <row r="201" spans="1:20" hidden="1" outlineLevel="4">
      <c r="A201" s="217">
        <v>46</v>
      </c>
      <c r="B201" s="217" t="s">
        <v>58</v>
      </c>
      <c r="C201" s="217" t="s">
        <v>4</v>
      </c>
      <c r="D201" s="217" t="s">
        <v>16</v>
      </c>
      <c r="E201" s="81">
        <v>223</v>
      </c>
      <c r="F201" s="82">
        <f t="shared" si="21"/>
        <v>7.9107498754359736E-3</v>
      </c>
      <c r="G201" s="82">
        <f t="shared" si="16"/>
        <v>3.0955198472014615E-3</v>
      </c>
      <c r="H201" s="218">
        <f t="shared" si="17"/>
        <v>223</v>
      </c>
      <c r="I201" s="218">
        <f t="shared" si="18"/>
        <v>0</v>
      </c>
      <c r="J201" s="218">
        <f t="shared" si="19"/>
        <v>0</v>
      </c>
      <c r="K201" s="218">
        <f t="shared" si="20"/>
        <v>0</v>
      </c>
      <c r="L201" s="218">
        <f t="shared" si="22"/>
        <v>223</v>
      </c>
      <c r="M201" s="217">
        <v>1</v>
      </c>
      <c r="N201" s="217">
        <v>15</v>
      </c>
      <c r="O201" s="217">
        <v>17</v>
      </c>
      <c r="P201" s="217">
        <v>3</v>
      </c>
      <c r="Q201" s="217" t="s">
        <v>17</v>
      </c>
      <c r="R201" s="217">
        <v>152418</v>
      </c>
      <c r="S201" s="217">
        <v>59642</v>
      </c>
      <c r="T201" s="217">
        <v>8</v>
      </c>
    </row>
    <row r="202" spans="1:20" hidden="1" outlineLevel="4">
      <c r="A202" s="217">
        <v>46</v>
      </c>
      <c r="B202" s="217" t="s">
        <v>58</v>
      </c>
      <c r="C202" s="217" t="s">
        <v>4</v>
      </c>
      <c r="D202" s="217" t="s">
        <v>19</v>
      </c>
      <c r="E202" s="81">
        <v>320</v>
      </c>
      <c r="F202" s="82">
        <f t="shared" si="21"/>
        <v>6.562608506944444E-3</v>
      </c>
      <c r="G202" s="82">
        <f t="shared" si="16"/>
        <v>3.1264829282407411E-3</v>
      </c>
      <c r="H202" s="218">
        <f t="shared" si="17"/>
        <v>320</v>
      </c>
      <c r="I202" s="218">
        <f t="shared" si="18"/>
        <v>0</v>
      </c>
      <c r="J202" s="218">
        <f t="shared" si="19"/>
        <v>0</v>
      </c>
      <c r="K202" s="218">
        <f t="shared" si="20"/>
        <v>0</v>
      </c>
      <c r="L202" s="218">
        <f t="shared" si="22"/>
        <v>320</v>
      </c>
      <c r="M202" s="217">
        <v>1</v>
      </c>
      <c r="N202" s="217">
        <v>15</v>
      </c>
      <c r="O202" s="217">
        <v>18</v>
      </c>
      <c r="P202" s="217">
        <v>3</v>
      </c>
      <c r="Q202" s="217" t="s">
        <v>17</v>
      </c>
      <c r="R202" s="217">
        <v>181443</v>
      </c>
      <c r="S202" s="217">
        <v>86441</v>
      </c>
      <c r="T202" s="217">
        <v>8</v>
      </c>
    </row>
    <row r="203" spans="1:20" hidden="1" outlineLevel="4">
      <c r="A203" s="217">
        <v>46</v>
      </c>
      <c r="B203" s="217" t="s">
        <v>58</v>
      </c>
      <c r="C203" s="217" t="s">
        <v>4</v>
      </c>
      <c r="D203" s="217" t="s">
        <v>20</v>
      </c>
      <c r="E203" s="81">
        <v>856</v>
      </c>
      <c r="F203" s="82">
        <f t="shared" si="21"/>
        <v>8.1815453011422623E-3</v>
      </c>
      <c r="G203" s="82">
        <f t="shared" si="16"/>
        <v>2.4580439814814816E-3</v>
      </c>
      <c r="H203" s="218">
        <f t="shared" si="17"/>
        <v>856</v>
      </c>
      <c r="I203" s="218">
        <f t="shared" si="18"/>
        <v>0</v>
      </c>
      <c r="J203" s="218">
        <f t="shared" si="19"/>
        <v>0</v>
      </c>
      <c r="K203" s="218">
        <f t="shared" si="20"/>
        <v>0</v>
      </c>
      <c r="L203" s="218">
        <f t="shared" si="22"/>
        <v>856</v>
      </c>
      <c r="M203" s="217">
        <v>1</v>
      </c>
      <c r="N203" s="217">
        <v>15</v>
      </c>
      <c r="O203" s="217">
        <v>19</v>
      </c>
      <c r="P203" s="217">
        <v>3</v>
      </c>
      <c r="Q203" s="217" t="s">
        <v>17</v>
      </c>
      <c r="R203" s="217">
        <v>605094</v>
      </c>
      <c r="S203" s="217">
        <v>181793</v>
      </c>
      <c r="T203" s="217">
        <v>8</v>
      </c>
    </row>
    <row r="204" spans="1:20" hidden="1" outlineLevel="4">
      <c r="A204" s="217">
        <v>46</v>
      </c>
      <c r="B204" s="217" t="s">
        <v>58</v>
      </c>
      <c r="C204" s="217" t="s">
        <v>4</v>
      </c>
      <c r="D204" s="217" t="s">
        <v>21</v>
      </c>
      <c r="E204" s="81">
        <v>125</v>
      </c>
      <c r="F204" s="82">
        <f t="shared" si="21"/>
        <v>6.8836111111111112E-3</v>
      </c>
      <c r="G204" s="82">
        <f t="shared" si="16"/>
        <v>3.478425925925926E-3</v>
      </c>
      <c r="H204" s="218">
        <f t="shared" si="17"/>
        <v>125</v>
      </c>
      <c r="I204" s="218">
        <f t="shared" si="18"/>
        <v>0</v>
      </c>
      <c r="J204" s="218">
        <f t="shared" si="19"/>
        <v>0</v>
      </c>
      <c r="K204" s="218">
        <f t="shared" si="20"/>
        <v>0</v>
      </c>
      <c r="L204" s="218">
        <f t="shared" si="22"/>
        <v>125</v>
      </c>
      <c r="M204" s="217">
        <v>1</v>
      </c>
      <c r="N204" s="217">
        <v>15</v>
      </c>
      <c r="O204" s="217">
        <v>20</v>
      </c>
      <c r="P204" s="217">
        <v>3</v>
      </c>
      <c r="Q204" s="217" t="s">
        <v>17</v>
      </c>
      <c r="R204" s="217">
        <v>74343</v>
      </c>
      <c r="S204" s="217">
        <v>37567</v>
      </c>
      <c r="T204" s="217">
        <v>8</v>
      </c>
    </row>
    <row r="205" spans="1:20" hidden="1" outlineLevel="4">
      <c r="A205" s="217">
        <v>46</v>
      </c>
      <c r="B205" s="217" t="s">
        <v>58</v>
      </c>
      <c r="C205" s="217" t="s">
        <v>4</v>
      </c>
      <c r="D205" s="217" t="s">
        <v>120</v>
      </c>
      <c r="E205" s="81">
        <v>138</v>
      </c>
      <c r="F205" s="82">
        <f t="shared" si="21"/>
        <v>8.3525395866881381E-3</v>
      </c>
      <c r="G205" s="82">
        <f t="shared" si="16"/>
        <v>9.7440284487385943E-4</v>
      </c>
      <c r="H205" s="218">
        <f t="shared" si="17"/>
        <v>138</v>
      </c>
      <c r="I205" s="218">
        <f t="shared" si="18"/>
        <v>0</v>
      </c>
      <c r="J205" s="218">
        <f t="shared" si="19"/>
        <v>0</v>
      </c>
      <c r="K205" s="218">
        <f t="shared" si="20"/>
        <v>138</v>
      </c>
      <c r="L205" s="218">
        <f t="shared" si="22"/>
        <v>0</v>
      </c>
      <c r="M205" s="217">
        <v>3</v>
      </c>
      <c r="N205" s="217">
        <v>15</v>
      </c>
      <c r="O205" s="217">
        <v>57</v>
      </c>
      <c r="P205" s="217">
        <v>3</v>
      </c>
      <c r="Q205" s="217" t="s">
        <v>17</v>
      </c>
      <c r="R205" s="217">
        <v>99589</v>
      </c>
      <c r="S205" s="217">
        <v>11618</v>
      </c>
      <c r="T205" s="217">
        <v>8</v>
      </c>
    </row>
    <row r="206" spans="1:20" hidden="1" outlineLevel="4">
      <c r="A206" s="217">
        <v>46</v>
      </c>
      <c r="B206" s="217" t="s">
        <v>58</v>
      </c>
      <c r="C206" s="217" t="s">
        <v>4</v>
      </c>
      <c r="D206" s="217" t="s">
        <v>108</v>
      </c>
      <c r="E206" s="81">
        <v>580</v>
      </c>
      <c r="F206" s="82">
        <f t="shared" si="21"/>
        <v>8.3479206577266925E-3</v>
      </c>
      <c r="G206" s="82">
        <f t="shared" si="16"/>
        <v>1.0940094189016603E-3</v>
      </c>
      <c r="H206" s="218">
        <f t="shared" si="17"/>
        <v>580</v>
      </c>
      <c r="I206" s="218">
        <f t="shared" si="18"/>
        <v>0</v>
      </c>
      <c r="J206" s="218">
        <f t="shared" si="19"/>
        <v>0</v>
      </c>
      <c r="K206" s="218">
        <f t="shared" si="20"/>
        <v>580</v>
      </c>
      <c r="L206" s="218">
        <f t="shared" si="22"/>
        <v>0</v>
      </c>
      <c r="M206" s="217">
        <v>3</v>
      </c>
      <c r="N206" s="217">
        <v>15</v>
      </c>
      <c r="O206" s="217">
        <v>58</v>
      </c>
      <c r="P206" s="217">
        <v>3</v>
      </c>
      <c r="Q206" s="217" t="s">
        <v>17</v>
      </c>
      <c r="R206" s="217">
        <v>418331</v>
      </c>
      <c r="S206" s="217">
        <v>54823</v>
      </c>
      <c r="T206" s="217">
        <v>8</v>
      </c>
    </row>
    <row r="207" spans="1:20" hidden="1" outlineLevel="4">
      <c r="A207" s="217">
        <v>46</v>
      </c>
      <c r="B207" s="217" t="s">
        <v>58</v>
      </c>
      <c r="C207" s="217" t="s">
        <v>4</v>
      </c>
      <c r="D207" s="217" t="s">
        <v>169</v>
      </c>
      <c r="E207" s="81">
        <v>3</v>
      </c>
      <c r="F207" s="82">
        <f t="shared" si="21"/>
        <v>7.3418209876543218E-3</v>
      </c>
      <c r="G207" s="82">
        <f t="shared" si="16"/>
        <v>3.6612654320987651E-3</v>
      </c>
      <c r="H207" s="218">
        <f t="shared" si="17"/>
        <v>3</v>
      </c>
      <c r="I207" s="218">
        <f t="shared" si="18"/>
        <v>0</v>
      </c>
      <c r="J207" s="218">
        <f t="shared" si="19"/>
        <v>0</v>
      </c>
      <c r="K207" s="218">
        <f t="shared" si="20"/>
        <v>3</v>
      </c>
      <c r="L207" s="218">
        <f t="shared" si="22"/>
        <v>0</v>
      </c>
      <c r="M207" s="217">
        <v>3</v>
      </c>
      <c r="N207" s="217">
        <v>15</v>
      </c>
      <c r="O207" s="217">
        <v>94</v>
      </c>
      <c r="P207" s="217">
        <v>3</v>
      </c>
      <c r="Q207" s="217" t="s">
        <v>17</v>
      </c>
      <c r="R207" s="217">
        <v>1903</v>
      </c>
      <c r="S207" s="217">
        <v>949</v>
      </c>
      <c r="T207" s="217">
        <v>8</v>
      </c>
    </row>
    <row r="208" spans="1:20" hidden="1" outlineLevel="4">
      <c r="A208" s="217">
        <v>46</v>
      </c>
      <c r="B208" s="217" t="s">
        <v>58</v>
      </c>
      <c r="C208" s="217" t="s">
        <v>4</v>
      </c>
      <c r="D208" s="217" t="s">
        <v>121</v>
      </c>
      <c r="E208" s="81">
        <v>632</v>
      </c>
      <c r="F208" s="82">
        <f t="shared" si="21"/>
        <v>6.5907026488513827E-3</v>
      </c>
      <c r="G208" s="82">
        <f t="shared" si="16"/>
        <v>1.2335362458977966E-3</v>
      </c>
      <c r="H208" s="218">
        <f t="shared" si="17"/>
        <v>632</v>
      </c>
      <c r="I208" s="218">
        <f t="shared" si="18"/>
        <v>0</v>
      </c>
      <c r="J208" s="218">
        <f t="shared" si="19"/>
        <v>0</v>
      </c>
      <c r="K208" s="218">
        <f t="shared" si="20"/>
        <v>632</v>
      </c>
      <c r="L208" s="218">
        <f t="shared" si="22"/>
        <v>0</v>
      </c>
      <c r="M208" s="217">
        <v>3</v>
      </c>
      <c r="N208" s="217">
        <v>15</v>
      </c>
      <c r="O208" s="217">
        <v>98</v>
      </c>
      <c r="P208" s="217">
        <v>3</v>
      </c>
      <c r="Q208" s="217" t="s">
        <v>17</v>
      </c>
      <c r="R208" s="217">
        <v>359884</v>
      </c>
      <c r="S208" s="217">
        <v>67357</v>
      </c>
      <c r="T208" s="217">
        <v>8</v>
      </c>
    </row>
    <row r="209" spans="1:20" hidden="1" outlineLevel="4">
      <c r="A209" s="217">
        <v>46</v>
      </c>
      <c r="B209" s="217" t="s">
        <v>58</v>
      </c>
      <c r="C209" s="217" t="s">
        <v>4</v>
      </c>
      <c r="D209" s="217" t="s">
        <v>107</v>
      </c>
      <c r="E209" s="81">
        <v>405</v>
      </c>
      <c r="F209" s="82">
        <f t="shared" si="21"/>
        <v>5.3585105166895292E-3</v>
      </c>
      <c r="G209" s="82">
        <f t="shared" si="16"/>
        <v>1.4288980338363054E-7</v>
      </c>
      <c r="H209" s="218">
        <f t="shared" si="17"/>
        <v>405</v>
      </c>
      <c r="I209" s="218">
        <f t="shared" si="18"/>
        <v>0</v>
      </c>
      <c r="J209" s="218">
        <f t="shared" si="19"/>
        <v>0</v>
      </c>
      <c r="K209" s="218">
        <f t="shared" si="20"/>
        <v>0</v>
      </c>
      <c r="L209" s="218">
        <f t="shared" si="22"/>
        <v>405</v>
      </c>
      <c r="M209" s="217">
        <v>8</v>
      </c>
      <c r="N209" s="217">
        <v>15</v>
      </c>
      <c r="O209" s="217">
        <v>217</v>
      </c>
      <c r="P209" s="217">
        <v>3</v>
      </c>
      <c r="Q209" s="217" t="s">
        <v>17</v>
      </c>
      <c r="R209" s="217">
        <v>187505</v>
      </c>
      <c r="S209" s="217">
        <v>5</v>
      </c>
      <c r="T209" s="217">
        <v>8</v>
      </c>
    </row>
    <row r="210" spans="1:20" hidden="1" outlineLevel="4">
      <c r="A210" s="217">
        <v>46</v>
      </c>
      <c r="B210" s="217" t="s">
        <v>58</v>
      </c>
      <c r="C210" s="217" t="s">
        <v>4</v>
      </c>
      <c r="D210" s="217" t="s">
        <v>111</v>
      </c>
      <c r="E210" s="81">
        <v>1</v>
      </c>
      <c r="F210" s="82">
        <f t="shared" si="21"/>
        <v>1.724537037037037E-3</v>
      </c>
      <c r="G210" s="82">
        <f t="shared" si="16"/>
        <v>3.9583333333333337E-3</v>
      </c>
      <c r="H210" s="218">
        <f t="shared" si="17"/>
        <v>1</v>
      </c>
      <c r="I210" s="218">
        <f t="shared" si="18"/>
        <v>0</v>
      </c>
      <c r="J210" s="218">
        <f t="shared" si="19"/>
        <v>0</v>
      </c>
      <c r="K210" s="218">
        <f t="shared" si="20"/>
        <v>1</v>
      </c>
      <c r="L210" s="218">
        <f t="shared" si="22"/>
        <v>0</v>
      </c>
      <c r="M210" s="217">
        <v>3</v>
      </c>
      <c r="N210" s="217">
        <v>15</v>
      </c>
      <c r="O210" s="217">
        <v>224</v>
      </c>
      <c r="P210" s="217">
        <v>3</v>
      </c>
      <c r="Q210" s="217" t="s">
        <v>17</v>
      </c>
      <c r="R210" s="217">
        <v>149</v>
      </c>
      <c r="S210" s="217">
        <v>342</v>
      </c>
      <c r="T210" s="217">
        <v>8</v>
      </c>
    </row>
    <row r="211" spans="1:20" hidden="1" outlineLevel="3" collapsed="1">
      <c r="A211" s="217"/>
      <c r="B211" s="217"/>
      <c r="C211" s="158" t="s">
        <v>144</v>
      </c>
      <c r="D211" s="147"/>
      <c r="E211" s="148">
        <f>SUBTOTAL(9,E201:E210)</f>
        <v>3283</v>
      </c>
      <c r="F211" s="149"/>
      <c r="G211" s="149"/>
      <c r="H211" s="218">
        <f>SUBTOTAL(9,H201:H210)</f>
        <v>3283</v>
      </c>
      <c r="I211" s="218">
        <f>SUBTOTAL(9,I201:I210)</f>
        <v>0</v>
      </c>
      <c r="J211" s="218">
        <f>SUBTOTAL(9,J201:J210)</f>
        <v>0</v>
      </c>
      <c r="K211" s="218">
        <f>SUBTOTAL(9,K201:K210)</f>
        <v>1354</v>
      </c>
      <c r="L211" s="218">
        <f>SUBTOTAL(9,L201:L210)</f>
        <v>1929</v>
      </c>
      <c r="M211" s="217"/>
      <c r="N211" s="217"/>
      <c r="O211" s="217"/>
      <c r="P211" s="217"/>
      <c r="Q211" s="217"/>
      <c r="R211" s="217">
        <f>SUBTOTAL(9,R201:R210)</f>
        <v>2080659</v>
      </c>
      <c r="S211" s="217">
        <f>SUBTOTAL(9,S201:S210)</f>
        <v>500537</v>
      </c>
      <c r="T211" s="217"/>
    </row>
    <row r="212" spans="1:20" hidden="1" outlineLevel="4">
      <c r="A212" s="217">
        <v>46</v>
      </c>
      <c r="B212" s="217" t="s">
        <v>58</v>
      </c>
      <c r="C212" s="217" t="s">
        <v>5</v>
      </c>
      <c r="D212" s="217" t="s">
        <v>59</v>
      </c>
      <c r="E212" s="81">
        <v>102</v>
      </c>
      <c r="F212" s="82">
        <f t="shared" si="21"/>
        <v>8.907611655773421E-3</v>
      </c>
      <c r="G212" s="82">
        <f t="shared" si="16"/>
        <v>7.7255809731299925E-3</v>
      </c>
      <c r="H212" s="218">
        <f t="shared" si="17"/>
        <v>0</v>
      </c>
      <c r="I212" s="218">
        <f t="shared" si="18"/>
        <v>102</v>
      </c>
      <c r="J212" s="218">
        <f t="shared" si="19"/>
        <v>0</v>
      </c>
      <c r="K212" s="218">
        <f t="shared" si="20"/>
        <v>0</v>
      </c>
      <c r="L212" s="218">
        <f t="shared" si="22"/>
        <v>102</v>
      </c>
      <c r="M212" s="217">
        <v>1</v>
      </c>
      <c r="N212" s="217">
        <v>15</v>
      </c>
      <c r="O212" s="217">
        <v>56</v>
      </c>
      <c r="P212" s="217">
        <v>6</v>
      </c>
      <c r="Q212" s="217" t="s">
        <v>43</v>
      </c>
      <c r="R212" s="217">
        <v>78501</v>
      </c>
      <c r="S212" s="217">
        <v>68084</v>
      </c>
      <c r="T212" s="217">
        <v>8</v>
      </c>
    </row>
    <row r="213" spans="1:20" hidden="1" outlineLevel="4">
      <c r="A213" s="217">
        <v>46</v>
      </c>
      <c r="B213" s="217" t="s">
        <v>58</v>
      </c>
      <c r="C213" s="217" t="s">
        <v>5</v>
      </c>
      <c r="D213" s="217" t="s">
        <v>132</v>
      </c>
      <c r="E213" s="81">
        <v>431</v>
      </c>
      <c r="F213" s="82">
        <f t="shared" si="21"/>
        <v>1.1331475036521441E-2</v>
      </c>
      <c r="G213" s="82">
        <f t="shared" si="16"/>
        <v>4.5875225573601443E-3</v>
      </c>
      <c r="H213" s="218">
        <f t="shared" si="17"/>
        <v>0</v>
      </c>
      <c r="I213" s="218">
        <f t="shared" si="18"/>
        <v>431</v>
      </c>
      <c r="J213" s="218">
        <f t="shared" si="19"/>
        <v>0</v>
      </c>
      <c r="K213" s="218">
        <f t="shared" si="20"/>
        <v>431</v>
      </c>
      <c r="L213" s="218">
        <f t="shared" si="22"/>
        <v>0</v>
      </c>
      <c r="M213" s="217">
        <v>3</v>
      </c>
      <c r="N213" s="217">
        <v>15</v>
      </c>
      <c r="O213" s="217">
        <v>60</v>
      </c>
      <c r="P213" s="217">
        <v>6</v>
      </c>
      <c r="Q213" s="217" t="s">
        <v>43</v>
      </c>
      <c r="R213" s="217">
        <v>421966</v>
      </c>
      <c r="S213" s="217">
        <v>170832</v>
      </c>
      <c r="T213" s="217">
        <v>8</v>
      </c>
    </row>
    <row r="214" spans="1:20" hidden="1" outlineLevel="4">
      <c r="A214" s="217">
        <v>46</v>
      </c>
      <c r="B214" s="217" t="s">
        <v>58</v>
      </c>
      <c r="C214" s="217" t="s">
        <v>5</v>
      </c>
      <c r="D214" s="217" t="s">
        <v>133</v>
      </c>
      <c r="E214" s="81">
        <v>127</v>
      </c>
      <c r="F214" s="82">
        <f t="shared" si="21"/>
        <v>7.501549285505978E-3</v>
      </c>
      <c r="G214" s="82">
        <f t="shared" si="16"/>
        <v>3.4837962962962965E-3</v>
      </c>
      <c r="H214" s="218">
        <f t="shared" si="17"/>
        <v>0</v>
      </c>
      <c r="I214" s="218">
        <f t="shared" si="18"/>
        <v>127</v>
      </c>
      <c r="J214" s="218">
        <f t="shared" si="19"/>
        <v>0</v>
      </c>
      <c r="K214" s="218">
        <f t="shared" si="20"/>
        <v>127</v>
      </c>
      <c r="L214" s="218">
        <f t="shared" si="22"/>
        <v>0</v>
      </c>
      <c r="M214" s="217">
        <v>3</v>
      </c>
      <c r="N214" s="217">
        <v>15</v>
      </c>
      <c r="O214" s="217">
        <v>61</v>
      </c>
      <c r="P214" s="217">
        <v>13</v>
      </c>
      <c r="Q214" s="217" t="s">
        <v>60</v>
      </c>
      <c r="R214" s="217">
        <v>82313</v>
      </c>
      <c r="S214" s="217">
        <v>38227</v>
      </c>
      <c r="T214" s="217">
        <v>8</v>
      </c>
    </row>
    <row r="215" spans="1:20" hidden="1" outlineLevel="4">
      <c r="A215" s="217">
        <v>46</v>
      </c>
      <c r="B215" s="217" t="s">
        <v>58</v>
      </c>
      <c r="C215" s="217" t="s">
        <v>5</v>
      </c>
      <c r="D215" s="217" t="s">
        <v>134</v>
      </c>
      <c r="E215" s="81">
        <v>110</v>
      </c>
      <c r="F215" s="82">
        <f t="shared" si="21"/>
        <v>8.9135101010101008E-3</v>
      </c>
      <c r="G215" s="82">
        <f t="shared" si="16"/>
        <v>2.529987373737374E-3</v>
      </c>
      <c r="H215" s="218">
        <f t="shared" si="17"/>
        <v>0</v>
      </c>
      <c r="I215" s="218">
        <f t="shared" si="18"/>
        <v>110</v>
      </c>
      <c r="J215" s="218">
        <f t="shared" si="19"/>
        <v>0</v>
      </c>
      <c r="K215" s="218">
        <f t="shared" si="20"/>
        <v>110</v>
      </c>
      <c r="L215" s="218">
        <f t="shared" si="22"/>
        <v>0</v>
      </c>
      <c r="M215" s="217">
        <v>3</v>
      </c>
      <c r="N215" s="217">
        <v>15</v>
      </c>
      <c r="O215" s="217">
        <v>62</v>
      </c>
      <c r="P215" s="217">
        <v>9</v>
      </c>
      <c r="Q215" s="217" t="s">
        <v>61</v>
      </c>
      <c r="R215" s="217">
        <v>84714</v>
      </c>
      <c r="S215" s="217">
        <v>24045</v>
      </c>
      <c r="T215" s="217">
        <v>8</v>
      </c>
    </row>
    <row r="216" spans="1:20" hidden="1" outlineLevel="4">
      <c r="A216" s="217">
        <v>46</v>
      </c>
      <c r="B216" s="217" t="s">
        <v>58</v>
      </c>
      <c r="C216" s="217" t="s">
        <v>5</v>
      </c>
      <c r="D216" s="217" t="s">
        <v>122</v>
      </c>
      <c r="E216" s="81">
        <v>89</v>
      </c>
      <c r="F216" s="82">
        <f t="shared" si="21"/>
        <v>8.1078339575530577E-3</v>
      </c>
      <c r="G216" s="82">
        <f t="shared" si="16"/>
        <v>3.4654598418643358E-3</v>
      </c>
      <c r="H216" s="218">
        <f t="shared" si="17"/>
        <v>0</v>
      </c>
      <c r="I216" s="218">
        <f t="shared" si="18"/>
        <v>89</v>
      </c>
      <c r="J216" s="218">
        <f t="shared" si="19"/>
        <v>0</v>
      </c>
      <c r="K216" s="218">
        <f t="shared" si="20"/>
        <v>89</v>
      </c>
      <c r="L216" s="218">
        <f t="shared" si="22"/>
        <v>0</v>
      </c>
      <c r="M216" s="217">
        <v>3</v>
      </c>
      <c r="N216" s="217">
        <v>15</v>
      </c>
      <c r="O216" s="217">
        <v>63</v>
      </c>
      <c r="P216" s="217">
        <v>8</v>
      </c>
      <c r="Q216" s="217" t="s">
        <v>42</v>
      </c>
      <c r="R216" s="217">
        <v>62346</v>
      </c>
      <c r="S216" s="217">
        <v>26648</v>
      </c>
      <c r="T216" s="217">
        <v>8</v>
      </c>
    </row>
    <row r="217" spans="1:20" hidden="1" outlineLevel="4">
      <c r="A217" s="217">
        <v>46</v>
      </c>
      <c r="B217" s="217" t="s">
        <v>58</v>
      </c>
      <c r="C217" s="217" t="s">
        <v>5</v>
      </c>
      <c r="D217" s="217" t="s">
        <v>135</v>
      </c>
      <c r="E217" s="81">
        <v>80</v>
      </c>
      <c r="F217" s="82">
        <f t="shared" si="21"/>
        <v>1.4305266203703702E-2</v>
      </c>
      <c r="G217" s="82">
        <f t="shared" si="16"/>
        <v>3.3723958333333331E-3</v>
      </c>
      <c r="H217" s="218">
        <f t="shared" si="17"/>
        <v>0</v>
      </c>
      <c r="I217" s="218">
        <f t="shared" si="18"/>
        <v>80</v>
      </c>
      <c r="J217" s="218">
        <f t="shared" si="19"/>
        <v>0</v>
      </c>
      <c r="K217" s="218">
        <f t="shared" si="20"/>
        <v>80</v>
      </c>
      <c r="L217" s="218">
        <f t="shared" si="22"/>
        <v>0</v>
      </c>
      <c r="M217" s="217">
        <v>3</v>
      </c>
      <c r="N217" s="217">
        <v>15</v>
      </c>
      <c r="O217" s="217">
        <v>64</v>
      </c>
      <c r="P217" s="217">
        <v>10</v>
      </c>
      <c r="Q217" s="217" t="s">
        <v>62</v>
      </c>
      <c r="R217" s="217">
        <v>98878</v>
      </c>
      <c r="S217" s="217">
        <v>23310</v>
      </c>
      <c r="T217" s="217">
        <v>8</v>
      </c>
    </row>
    <row r="218" spans="1:20" hidden="1" outlineLevel="4">
      <c r="A218" s="217">
        <v>46</v>
      </c>
      <c r="B218" s="217" t="s">
        <v>58</v>
      </c>
      <c r="C218" s="217" t="s">
        <v>5</v>
      </c>
      <c r="D218" s="217" t="s">
        <v>136</v>
      </c>
      <c r="E218" s="81">
        <v>6</v>
      </c>
      <c r="F218" s="82">
        <f t="shared" si="21"/>
        <v>2.1325231481481483E-2</v>
      </c>
      <c r="G218" s="82">
        <f t="shared" si="16"/>
        <v>4.5138888888888887E-4</v>
      </c>
      <c r="H218" s="218">
        <f t="shared" si="17"/>
        <v>0</v>
      </c>
      <c r="I218" s="218">
        <f t="shared" si="18"/>
        <v>6</v>
      </c>
      <c r="J218" s="218">
        <f t="shared" si="19"/>
        <v>0</v>
      </c>
      <c r="K218" s="218">
        <f t="shared" si="20"/>
        <v>6</v>
      </c>
      <c r="L218" s="218">
        <f t="shared" si="22"/>
        <v>0</v>
      </c>
      <c r="M218" s="217">
        <v>3</v>
      </c>
      <c r="N218" s="217">
        <v>15</v>
      </c>
      <c r="O218" s="217">
        <v>65</v>
      </c>
      <c r="P218" s="217">
        <v>10</v>
      </c>
      <c r="Q218" s="217" t="s">
        <v>62</v>
      </c>
      <c r="R218" s="217">
        <v>11055</v>
      </c>
      <c r="S218" s="217">
        <v>234</v>
      </c>
      <c r="T218" s="217">
        <v>8</v>
      </c>
    </row>
    <row r="219" spans="1:20" hidden="1" outlineLevel="4">
      <c r="A219" s="217">
        <v>46</v>
      </c>
      <c r="B219" s="217" t="s">
        <v>58</v>
      </c>
      <c r="C219" s="217" t="s">
        <v>5</v>
      </c>
      <c r="D219" s="217" t="s">
        <v>137</v>
      </c>
      <c r="E219" s="81">
        <v>77</v>
      </c>
      <c r="F219" s="82">
        <f t="shared" si="21"/>
        <v>1.5745099807599808E-2</v>
      </c>
      <c r="G219" s="82">
        <f t="shared" si="16"/>
        <v>3.0381192881192886E-3</v>
      </c>
      <c r="H219" s="218">
        <f t="shared" si="17"/>
        <v>0</v>
      </c>
      <c r="I219" s="218">
        <f t="shared" si="18"/>
        <v>77</v>
      </c>
      <c r="J219" s="218">
        <f t="shared" si="19"/>
        <v>0</v>
      </c>
      <c r="K219" s="218">
        <f t="shared" si="20"/>
        <v>77</v>
      </c>
      <c r="L219" s="218">
        <f t="shared" si="22"/>
        <v>0</v>
      </c>
      <c r="M219" s="217">
        <v>3</v>
      </c>
      <c r="N219" s="217">
        <v>15</v>
      </c>
      <c r="O219" s="217">
        <v>66</v>
      </c>
      <c r="P219" s="217">
        <v>12</v>
      </c>
      <c r="Q219" s="217" t="s">
        <v>29</v>
      </c>
      <c r="R219" s="217">
        <v>104749</v>
      </c>
      <c r="S219" s="217">
        <v>20212</v>
      </c>
      <c r="T219" s="217">
        <v>8</v>
      </c>
    </row>
    <row r="220" spans="1:20" hidden="1" outlineLevel="4">
      <c r="A220" s="217">
        <v>46</v>
      </c>
      <c r="B220" s="217" t="s">
        <v>58</v>
      </c>
      <c r="C220" s="217" t="s">
        <v>5</v>
      </c>
      <c r="D220" s="217" t="s">
        <v>138</v>
      </c>
      <c r="E220" s="81">
        <v>49</v>
      </c>
      <c r="F220" s="82">
        <f t="shared" si="21"/>
        <v>1.3874716553287982E-2</v>
      </c>
      <c r="G220" s="82">
        <f t="shared" si="16"/>
        <v>1.7732662509448223E-2</v>
      </c>
      <c r="H220" s="218">
        <f t="shared" si="17"/>
        <v>0</v>
      </c>
      <c r="I220" s="218">
        <f t="shared" si="18"/>
        <v>49</v>
      </c>
      <c r="J220" s="218">
        <f t="shared" si="19"/>
        <v>0</v>
      </c>
      <c r="K220" s="218">
        <f t="shared" si="20"/>
        <v>49</v>
      </c>
      <c r="L220" s="218">
        <f t="shared" si="22"/>
        <v>0</v>
      </c>
      <c r="M220" s="217">
        <v>3</v>
      </c>
      <c r="N220" s="217">
        <v>15</v>
      </c>
      <c r="O220" s="217">
        <v>69</v>
      </c>
      <c r="P220" s="217">
        <v>6</v>
      </c>
      <c r="Q220" s="217" t="s">
        <v>43</v>
      </c>
      <c r="R220" s="217">
        <v>58740</v>
      </c>
      <c r="S220" s="217">
        <v>75073</v>
      </c>
      <c r="T220" s="217">
        <v>8</v>
      </c>
    </row>
    <row r="221" spans="1:20" hidden="1" outlineLevel="4">
      <c r="A221" s="217">
        <v>46</v>
      </c>
      <c r="B221" s="217" t="s">
        <v>58</v>
      </c>
      <c r="C221" s="217" t="s">
        <v>5</v>
      </c>
      <c r="D221" s="217" t="s">
        <v>139</v>
      </c>
      <c r="E221" s="81">
        <v>15</v>
      </c>
      <c r="F221" s="82">
        <f t="shared" si="21"/>
        <v>3.9654320987654319E-2</v>
      </c>
      <c r="G221" s="82">
        <f t="shared" si="16"/>
        <v>5.898148148148148E-3</v>
      </c>
      <c r="H221" s="218">
        <f t="shared" si="17"/>
        <v>0</v>
      </c>
      <c r="I221" s="218">
        <f t="shared" si="18"/>
        <v>15</v>
      </c>
      <c r="J221" s="218">
        <f t="shared" si="19"/>
        <v>0</v>
      </c>
      <c r="K221" s="218">
        <f t="shared" si="20"/>
        <v>15</v>
      </c>
      <c r="L221" s="218">
        <f t="shared" si="22"/>
        <v>0</v>
      </c>
      <c r="M221" s="217">
        <v>3</v>
      </c>
      <c r="N221" s="217">
        <v>15</v>
      </c>
      <c r="O221" s="217">
        <v>138</v>
      </c>
      <c r="P221" s="217">
        <v>12</v>
      </c>
      <c r="Q221" s="217" t="s">
        <v>29</v>
      </c>
      <c r="R221" s="217">
        <v>51392</v>
      </c>
      <c r="S221" s="217">
        <v>7644</v>
      </c>
      <c r="T221" s="217">
        <v>8</v>
      </c>
    </row>
    <row r="222" spans="1:20" hidden="1" outlineLevel="4">
      <c r="A222" s="217">
        <v>46</v>
      </c>
      <c r="B222" s="217" t="s">
        <v>58</v>
      </c>
      <c r="C222" s="217" t="s">
        <v>5</v>
      </c>
      <c r="D222" s="217" t="s">
        <v>140</v>
      </c>
      <c r="E222" s="81">
        <v>1</v>
      </c>
      <c r="F222" s="82">
        <f t="shared" si="21"/>
        <v>2.494212962962963E-2</v>
      </c>
      <c r="G222" s="82">
        <f t="shared" si="16"/>
        <v>1.5393518518518519E-3</v>
      </c>
      <c r="H222" s="218">
        <f t="shared" si="17"/>
        <v>0</v>
      </c>
      <c r="I222" s="218">
        <f t="shared" si="18"/>
        <v>1</v>
      </c>
      <c r="J222" s="218">
        <f t="shared" si="19"/>
        <v>0</v>
      </c>
      <c r="K222" s="218">
        <f t="shared" si="20"/>
        <v>1</v>
      </c>
      <c r="L222" s="218">
        <f t="shared" si="22"/>
        <v>0</v>
      </c>
      <c r="M222" s="217">
        <v>3</v>
      </c>
      <c r="N222" s="217">
        <v>15</v>
      </c>
      <c r="O222" s="217">
        <v>139</v>
      </c>
      <c r="P222" s="217">
        <v>12</v>
      </c>
      <c r="Q222" s="217" t="s">
        <v>29</v>
      </c>
      <c r="R222" s="217">
        <v>2155</v>
      </c>
      <c r="S222" s="217">
        <v>133</v>
      </c>
      <c r="T222" s="217">
        <v>8</v>
      </c>
    </row>
    <row r="223" spans="1:20" hidden="1" outlineLevel="3" collapsed="1">
      <c r="A223" s="217"/>
      <c r="B223" s="217"/>
      <c r="C223" s="159" t="s">
        <v>145</v>
      </c>
      <c r="D223" s="151"/>
      <c r="E223" s="152">
        <f>SUBTOTAL(9,E212:E222)</f>
        <v>1087</v>
      </c>
      <c r="F223" s="153"/>
      <c r="G223" s="153"/>
      <c r="H223" s="218">
        <f>SUBTOTAL(9,H212:H222)</f>
        <v>0</v>
      </c>
      <c r="I223" s="218">
        <f>SUBTOTAL(9,I212:I222)</f>
        <v>1087</v>
      </c>
      <c r="J223" s="218">
        <f>SUBTOTAL(9,J212:J222)</f>
        <v>0</v>
      </c>
      <c r="K223" s="218">
        <f>SUBTOTAL(9,K212:K222)</f>
        <v>985</v>
      </c>
      <c r="L223" s="218">
        <f>SUBTOTAL(9,L212:L222)</f>
        <v>102</v>
      </c>
      <c r="M223" s="217"/>
      <c r="N223" s="217"/>
      <c r="O223" s="217"/>
      <c r="P223" s="217"/>
      <c r="Q223" s="217"/>
      <c r="R223" s="217">
        <f>SUBTOTAL(9,R212:R222)</f>
        <v>1056809</v>
      </c>
      <c r="S223" s="217">
        <f>SUBTOTAL(9,S212:S222)</f>
        <v>454442</v>
      </c>
      <c r="T223" s="217"/>
    </row>
    <row r="224" spans="1:20" ht="15.6" outlineLevel="2" collapsed="1">
      <c r="A224" s="217"/>
      <c r="B224" s="111" t="s">
        <v>100</v>
      </c>
      <c r="C224" s="77"/>
      <c r="D224" s="77"/>
      <c r="E224" s="78">
        <f>SUBTOTAL(9,E201:E222)</f>
        <v>4370</v>
      </c>
      <c r="F224" s="79">
        <v>8.3096766675141969E-3</v>
      </c>
      <c r="G224" s="79">
        <v>2.5292900881430627E-3</v>
      </c>
      <c r="H224" s="218">
        <f>SUBTOTAL(9,H201:H222)</f>
        <v>3283</v>
      </c>
      <c r="I224" s="218">
        <f>SUBTOTAL(9,I201:I222)</f>
        <v>1087</v>
      </c>
      <c r="J224" s="218">
        <f>SUBTOTAL(9,J201:J222)</f>
        <v>0</v>
      </c>
      <c r="K224" s="218">
        <f>SUBTOTAL(9,K201:K222)</f>
        <v>2339</v>
      </c>
      <c r="L224" s="218">
        <f>SUBTOTAL(9,L201:L222)</f>
        <v>2031</v>
      </c>
      <c r="M224" s="217"/>
      <c r="N224" s="217"/>
      <c r="O224" s="217"/>
      <c r="P224" s="217"/>
      <c r="Q224" s="217"/>
      <c r="R224" s="217">
        <f>SUBTOTAL(9,R201:R222)</f>
        <v>3137468</v>
      </c>
      <c r="S224" s="217">
        <f>SUBTOTAL(9,S201:S222)</f>
        <v>954979</v>
      </c>
      <c r="T224" s="217"/>
    </row>
    <row r="225" spans="1:20" hidden="1" outlineLevel="4">
      <c r="A225" s="217">
        <v>46</v>
      </c>
      <c r="B225" s="217" t="s">
        <v>63</v>
      </c>
      <c r="C225" s="217" t="s">
        <v>4</v>
      </c>
      <c r="D225" s="217" t="s">
        <v>16</v>
      </c>
      <c r="E225" s="81">
        <v>220</v>
      </c>
      <c r="F225" s="82">
        <f t="shared" si="21"/>
        <v>7.4626999158249156E-3</v>
      </c>
      <c r="G225" s="82">
        <f t="shared" si="16"/>
        <v>4.9170349326599326E-3</v>
      </c>
      <c r="H225" s="218">
        <f t="shared" si="17"/>
        <v>220</v>
      </c>
      <c r="I225" s="218">
        <f t="shared" si="18"/>
        <v>0</v>
      </c>
      <c r="J225" s="218">
        <f t="shared" si="19"/>
        <v>0</v>
      </c>
      <c r="K225" s="218">
        <f t="shared" si="20"/>
        <v>0</v>
      </c>
      <c r="L225" s="218">
        <f t="shared" si="22"/>
        <v>220</v>
      </c>
      <c r="M225" s="217">
        <v>1</v>
      </c>
      <c r="N225" s="217">
        <v>19</v>
      </c>
      <c r="O225" s="217">
        <v>17</v>
      </c>
      <c r="P225" s="217">
        <v>3</v>
      </c>
      <c r="Q225" s="217" t="s">
        <v>17</v>
      </c>
      <c r="R225" s="217">
        <v>141851</v>
      </c>
      <c r="S225" s="217">
        <v>93463</v>
      </c>
      <c r="T225" s="217">
        <v>8</v>
      </c>
    </row>
    <row r="226" spans="1:20" hidden="1" outlineLevel="4">
      <c r="A226" s="217">
        <v>46</v>
      </c>
      <c r="B226" s="217" t="s">
        <v>63</v>
      </c>
      <c r="C226" s="217" t="s">
        <v>4</v>
      </c>
      <c r="D226" s="217" t="s">
        <v>19</v>
      </c>
      <c r="E226" s="81">
        <v>419</v>
      </c>
      <c r="F226" s="82">
        <f t="shared" si="21"/>
        <v>5.8508463714310975E-3</v>
      </c>
      <c r="G226" s="82">
        <f t="shared" si="16"/>
        <v>5.6961018297533809E-3</v>
      </c>
      <c r="H226" s="218">
        <f t="shared" si="17"/>
        <v>419</v>
      </c>
      <c r="I226" s="218">
        <f t="shared" si="18"/>
        <v>0</v>
      </c>
      <c r="J226" s="218">
        <f t="shared" si="19"/>
        <v>0</v>
      </c>
      <c r="K226" s="218">
        <f t="shared" si="20"/>
        <v>0</v>
      </c>
      <c r="L226" s="218">
        <f t="shared" si="22"/>
        <v>419</v>
      </c>
      <c r="M226" s="217">
        <v>1</v>
      </c>
      <c r="N226" s="217">
        <v>19</v>
      </c>
      <c r="O226" s="217">
        <v>18</v>
      </c>
      <c r="P226" s="217">
        <v>3</v>
      </c>
      <c r="Q226" s="217" t="s">
        <v>17</v>
      </c>
      <c r="R226" s="217">
        <v>211810</v>
      </c>
      <c r="S226" s="217">
        <v>206208</v>
      </c>
      <c r="T226" s="217">
        <v>8</v>
      </c>
    </row>
    <row r="227" spans="1:20" hidden="1" outlineLevel="4">
      <c r="A227" s="217">
        <v>46</v>
      </c>
      <c r="B227" s="217" t="s">
        <v>63</v>
      </c>
      <c r="C227" s="217" t="s">
        <v>4</v>
      </c>
      <c r="D227" s="217" t="s">
        <v>20</v>
      </c>
      <c r="E227" s="81">
        <v>601</v>
      </c>
      <c r="F227" s="82">
        <f t="shared" si="21"/>
        <v>7.7903725272693665E-3</v>
      </c>
      <c r="G227" s="82">
        <f t="shared" si="16"/>
        <v>3.97828464904172E-3</v>
      </c>
      <c r="H227" s="218">
        <f t="shared" si="17"/>
        <v>601</v>
      </c>
      <c r="I227" s="218">
        <f t="shared" si="18"/>
        <v>0</v>
      </c>
      <c r="J227" s="218">
        <f t="shared" si="19"/>
        <v>0</v>
      </c>
      <c r="K227" s="218">
        <f t="shared" si="20"/>
        <v>0</v>
      </c>
      <c r="L227" s="218">
        <f t="shared" si="22"/>
        <v>601</v>
      </c>
      <c r="M227" s="217">
        <v>1</v>
      </c>
      <c r="N227" s="217">
        <v>19</v>
      </c>
      <c r="O227" s="217">
        <v>19</v>
      </c>
      <c r="P227" s="217">
        <v>3</v>
      </c>
      <c r="Q227" s="217" t="s">
        <v>17</v>
      </c>
      <c r="R227" s="217">
        <v>404526</v>
      </c>
      <c r="S227" s="217">
        <v>206578</v>
      </c>
      <c r="T227" s="217">
        <v>8</v>
      </c>
    </row>
    <row r="228" spans="1:20" hidden="1" outlineLevel="4">
      <c r="A228" s="217">
        <v>46</v>
      </c>
      <c r="B228" s="217" t="s">
        <v>63</v>
      </c>
      <c r="C228" s="217" t="s">
        <v>4</v>
      </c>
      <c r="D228" s="217" t="s">
        <v>21</v>
      </c>
      <c r="E228" s="81">
        <v>170</v>
      </c>
      <c r="F228" s="82">
        <f t="shared" si="21"/>
        <v>6.6280637254901957E-3</v>
      </c>
      <c r="G228" s="82">
        <f t="shared" si="16"/>
        <v>3.0917075163398693E-3</v>
      </c>
      <c r="H228" s="218">
        <f t="shared" si="17"/>
        <v>170</v>
      </c>
      <c r="I228" s="218">
        <f t="shared" si="18"/>
        <v>0</v>
      </c>
      <c r="J228" s="218">
        <f t="shared" si="19"/>
        <v>0</v>
      </c>
      <c r="K228" s="218">
        <f t="shared" si="20"/>
        <v>0</v>
      </c>
      <c r="L228" s="218">
        <f t="shared" si="22"/>
        <v>170</v>
      </c>
      <c r="M228" s="217">
        <v>1</v>
      </c>
      <c r="N228" s="217">
        <v>19</v>
      </c>
      <c r="O228" s="217">
        <v>20</v>
      </c>
      <c r="P228" s="217">
        <v>3</v>
      </c>
      <c r="Q228" s="217" t="s">
        <v>17</v>
      </c>
      <c r="R228" s="217">
        <v>97353</v>
      </c>
      <c r="S228" s="217">
        <v>45411</v>
      </c>
      <c r="T228" s="217">
        <v>8</v>
      </c>
    </row>
    <row r="229" spans="1:20" hidden="1" outlineLevel="4">
      <c r="A229" s="217">
        <v>46</v>
      </c>
      <c r="B229" s="217" t="s">
        <v>63</v>
      </c>
      <c r="C229" s="217" t="s">
        <v>4</v>
      </c>
      <c r="D229" s="217" t="s">
        <v>64</v>
      </c>
      <c r="E229" s="81">
        <v>56</v>
      </c>
      <c r="F229" s="82">
        <f t="shared" si="21"/>
        <v>1.0254009589947089E-2</v>
      </c>
      <c r="G229" s="82">
        <f t="shared" si="16"/>
        <v>8.4213789682539685E-3</v>
      </c>
      <c r="H229" s="218">
        <f t="shared" si="17"/>
        <v>56</v>
      </c>
      <c r="I229" s="218">
        <f t="shared" si="18"/>
        <v>0</v>
      </c>
      <c r="J229" s="218">
        <f t="shared" si="19"/>
        <v>0</v>
      </c>
      <c r="K229" s="218">
        <f t="shared" si="20"/>
        <v>0</v>
      </c>
      <c r="L229" s="218">
        <f t="shared" si="22"/>
        <v>56</v>
      </c>
      <c r="M229" s="217">
        <v>1</v>
      </c>
      <c r="N229" s="217">
        <v>19</v>
      </c>
      <c r="O229" s="217">
        <v>91</v>
      </c>
      <c r="P229" s="217">
        <v>3</v>
      </c>
      <c r="Q229" s="217" t="s">
        <v>17</v>
      </c>
      <c r="R229" s="217">
        <v>49613</v>
      </c>
      <c r="S229" s="217">
        <v>40746</v>
      </c>
      <c r="T229" s="217">
        <v>8</v>
      </c>
    </row>
    <row r="230" spans="1:20" hidden="1" outlineLevel="4">
      <c r="A230" s="217">
        <v>46</v>
      </c>
      <c r="B230" s="217" t="s">
        <v>63</v>
      </c>
      <c r="C230" s="217" t="s">
        <v>4</v>
      </c>
      <c r="D230" s="217" t="s">
        <v>169</v>
      </c>
      <c r="E230" s="81">
        <v>2</v>
      </c>
      <c r="F230" s="82">
        <f t="shared" si="21"/>
        <v>5.9201388888888888E-3</v>
      </c>
      <c r="G230" s="82">
        <f t="shared" si="16"/>
        <v>7.9340277777777777E-3</v>
      </c>
      <c r="H230" s="218">
        <f t="shared" si="17"/>
        <v>2</v>
      </c>
      <c r="I230" s="218">
        <f t="shared" si="18"/>
        <v>0</v>
      </c>
      <c r="J230" s="218">
        <f t="shared" si="19"/>
        <v>0</v>
      </c>
      <c r="K230" s="218">
        <f t="shared" si="20"/>
        <v>2</v>
      </c>
      <c r="L230" s="218">
        <f t="shared" si="22"/>
        <v>0</v>
      </c>
      <c r="M230" s="217">
        <v>3</v>
      </c>
      <c r="N230" s="217">
        <v>19</v>
      </c>
      <c r="O230" s="217">
        <v>94</v>
      </c>
      <c r="P230" s="217">
        <v>3</v>
      </c>
      <c r="Q230" s="217" t="s">
        <v>17</v>
      </c>
      <c r="R230" s="217">
        <v>1023</v>
      </c>
      <c r="S230" s="217">
        <v>1371</v>
      </c>
      <c r="T230" s="217">
        <v>8</v>
      </c>
    </row>
    <row r="231" spans="1:20" hidden="1" outlineLevel="4">
      <c r="A231" s="217">
        <v>46</v>
      </c>
      <c r="B231" s="217" t="s">
        <v>63</v>
      </c>
      <c r="C231" s="217" t="s">
        <v>4</v>
      </c>
      <c r="D231" s="217" t="s">
        <v>109</v>
      </c>
      <c r="E231" s="81">
        <v>289</v>
      </c>
      <c r="F231" s="82">
        <f t="shared" si="21"/>
        <v>6.4304994873766496E-3</v>
      </c>
      <c r="G231" s="82">
        <f t="shared" si="16"/>
        <v>2.0947071639113163E-3</v>
      </c>
      <c r="H231" s="218">
        <f t="shared" si="17"/>
        <v>289</v>
      </c>
      <c r="I231" s="218">
        <f t="shared" si="18"/>
        <v>0</v>
      </c>
      <c r="J231" s="218">
        <f t="shared" si="19"/>
        <v>0</v>
      </c>
      <c r="K231" s="218">
        <f t="shared" si="20"/>
        <v>289</v>
      </c>
      <c r="L231" s="218">
        <f t="shared" si="22"/>
        <v>0</v>
      </c>
      <c r="M231" s="217">
        <v>3</v>
      </c>
      <c r="N231" s="217">
        <v>19</v>
      </c>
      <c r="O231" s="217">
        <v>162</v>
      </c>
      <c r="P231" s="217">
        <v>3</v>
      </c>
      <c r="Q231" s="217" t="s">
        <v>17</v>
      </c>
      <c r="R231" s="217">
        <v>160567</v>
      </c>
      <c r="S231" s="217">
        <v>52304</v>
      </c>
      <c r="T231" s="217">
        <v>8</v>
      </c>
    </row>
    <row r="232" spans="1:20" hidden="1" outlineLevel="4">
      <c r="A232" s="217">
        <v>46</v>
      </c>
      <c r="B232" s="217" t="s">
        <v>63</v>
      </c>
      <c r="C232" s="217" t="s">
        <v>4</v>
      </c>
      <c r="D232" s="217" t="s">
        <v>141</v>
      </c>
      <c r="E232" s="81">
        <v>26</v>
      </c>
      <c r="F232" s="82">
        <f t="shared" si="21"/>
        <v>1.2350427350427351E-2</v>
      </c>
      <c r="G232" s="82">
        <f t="shared" si="16"/>
        <v>3.0853810541310541E-3</v>
      </c>
      <c r="H232" s="218">
        <f t="shared" si="17"/>
        <v>26</v>
      </c>
      <c r="I232" s="218">
        <f t="shared" si="18"/>
        <v>0</v>
      </c>
      <c r="J232" s="218">
        <f t="shared" si="19"/>
        <v>0</v>
      </c>
      <c r="K232" s="218">
        <f t="shared" si="20"/>
        <v>26</v>
      </c>
      <c r="L232" s="218">
        <f t="shared" si="22"/>
        <v>0</v>
      </c>
      <c r="M232" s="217">
        <v>3</v>
      </c>
      <c r="N232" s="217">
        <v>19</v>
      </c>
      <c r="O232" s="217">
        <v>164</v>
      </c>
      <c r="P232" s="217">
        <v>3</v>
      </c>
      <c r="Q232" s="217" t="s">
        <v>17</v>
      </c>
      <c r="R232" s="217">
        <v>27744</v>
      </c>
      <c r="S232" s="217">
        <v>6931</v>
      </c>
      <c r="T232" s="217">
        <v>8</v>
      </c>
    </row>
    <row r="233" spans="1:20" hidden="1" outlineLevel="4">
      <c r="A233" s="217">
        <v>46</v>
      </c>
      <c r="B233" s="217" t="s">
        <v>63</v>
      </c>
      <c r="C233" s="217" t="s">
        <v>4</v>
      </c>
      <c r="D233" s="217" t="s">
        <v>142</v>
      </c>
      <c r="E233" s="81">
        <v>250</v>
      </c>
      <c r="F233" s="82">
        <f t="shared" si="21"/>
        <v>8.9432870370370378E-3</v>
      </c>
      <c r="G233" s="82">
        <f t="shared" si="16"/>
        <v>1.1888425925925925E-3</v>
      </c>
      <c r="H233" s="218">
        <f t="shared" si="17"/>
        <v>250</v>
      </c>
      <c r="I233" s="218">
        <f t="shared" si="18"/>
        <v>0</v>
      </c>
      <c r="J233" s="218">
        <f t="shared" si="19"/>
        <v>0</v>
      </c>
      <c r="K233" s="218">
        <f t="shared" si="20"/>
        <v>250</v>
      </c>
      <c r="L233" s="218">
        <f t="shared" si="22"/>
        <v>0</v>
      </c>
      <c r="M233" s="217">
        <v>3</v>
      </c>
      <c r="N233" s="217">
        <v>19</v>
      </c>
      <c r="O233" s="217">
        <v>165</v>
      </c>
      <c r="P233" s="217">
        <v>3</v>
      </c>
      <c r="Q233" s="217" t="s">
        <v>17</v>
      </c>
      <c r="R233" s="217">
        <v>193175</v>
      </c>
      <c r="S233" s="217">
        <v>25679</v>
      </c>
      <c r="T233" s="217">
        <v>8</v>
      </c>
    </row>
    <row r="234" spans="1:20" hidden="1" outlineLevel="4">
      <c r="A234" s="217">
        <v>46</v>
      </c>
      <c r="B234" s="217" t="s">
        <v>63</v>
      </c>
      <c r="C234" s="217" t="s">
        <v>4</v>
      </c>
      <c r="D234" s="217" t="s">
        <v>107</v>
      </c>
      <c r="E234" s="81">
        <v>33</v>
      </c>
      <c r="F234" s="82">
        <f t="shared" si="21"/>
        <v>5.1203002244668908E-3</v>
      </c>
      <c r="G234" s="82">
        <f t="shared" si="16"/>
        <v>7.0145903479236811E-7</v>
      </c>
      <c r="H234" s="218">
        <f t="shared" si="17"/>
        <v>33</v>
      </c>
      <c r="I234" s="218">
        <f t="shared" si="18"/>
        <v>0</v>
      </c>
      <c r="J234" s="218">
        <f t="shared" si="19"/>
        <v>0</v>
      </c>
      <c r="K234" s="218">
        <f t="shared" si="20"/>
        <v>0</v>
      </c>
      <c r="L234" s="218">
        <f t="shared" si="22"/>
        <v>33</v>
      </c>
      <c r="M234" s="217">
        <v>8</v>
      </c>
      <c r="N234" s="217">
        <v>19</v>
      </c>
      <c r="O234" s="217">
        <v>217</v>
      </c>
      <c r="P234" s="217">
        <v>3</v>
      </c>
      <c r="Q234" s="217" t="s">
        <v>17</v>
      </c>
      <c r="R234" s="217">
        <v>14599</v>
      </c>
      <c r="S234" s="217">
        <v>2</v>
      </c>
      <c r="T234" s="217">
        <v>8</v>
      </c>
    </row>
    <row r="235" spans="1:20" hidden="1" outlineLevel="3" collapsed="1">
      <c r="A235" s="217"/>
      <c r="B235" s="217"/>
      <c r="C235" s="158" t="s">
        <v>144</v>
      </c>
      <c r="D235" s="147"/>
      <c r="E235" s="148">
        <f>SUBTOTAL(9,E225:E234)</f>
        <v>2066</v>
      </c>
      <c r="F235" s="149"/>
      <c r="G235" s="149"/>
      <c r="H235" s="218">
        <f>SUBTOTAL(9,H225:H234)</f>
        <v>2066</v>
      </c>
      <c r="I235" s="218">
        <f>SUBTOTAL(9,I225:I234)</f>
        <v>0</v>
      </c>
      <c r="J235" s="218">
        <f>SUBTOTAL(9,J225:J234)</f>
        <v>0</v>
      </c>
      <c r="K235" s="218">
        <f>SUBTOTAL(9,K225:K234)</f>
        <v>567</v>
      </c>
      <c r="L235" s="218">
        <f>SUBTOTAL(9,L225:L234)</f>
        <v>1499</v>
      </c>
      <c r="M235" s="217"/>
      <c r="N235" s="217"/>
      <c r="O235" s="217"/>
      <c r="P235" s="217"/>
      <c r="Q235" s="217"/>
      <c r="R235" s="217">
        <f>SUBTOTAL(9,R225:R234)</f>
        <v>1302261</v>
      </c>
      <c r="S235" s="217">
        <f>SUBTOTAL(9,S225:S234)</f>
        <v>678693</v>
      </c>
      <c r="T235" s="217"/>
    </row>
    <row r="236" spans="1:20" hidden="1" outlineLevel="4">
      <c r="A236" s="217">
        <v>46</v>
      </c>
      <c r="B236" s="217" t="s">
        <v>63</v>
      </c>
      <c r="C236" s="217" t="s">
        <v>5</v>
      </c>
      <c r="D236" s="217" t="s">
        <v>143</v>
      </c>
      <c r="E236" s="81">
        <v>55</v>
      </c>
      <c r="F236" s="82">
        <f t="shared" si="21"/>
        <v>1.4267255892255894E-2</v>
      </c>
      <c r="G236" s="82">
        <f t="shared" si="16"/>
        <v>4.1961279461279465E-4</v>
      </c>
      <c r="H236" s="218">
        <f t="shared" si="17"/>
        <v>0</v>
      </c>
      <c r="I236" s="218">
        <f t="shared" si="18"/>
        <v>55</v>
      </c>
      <c r="J236" s="218">
        <f t="shared" si="19"/>
        <v>0</v>
      </c>
      <c r="K236" s="218">
        <f t="shared" si="20"/>
        <v>55</v>
      </c>
      <c r="L236" s="218">
        <f t="shared" si="22"/>
        <v>0</v>
      </c>
      <c r="M236" s="217">
        <v>3</v>
      </c>
      <c r="N236" s="217">
        <v>19</v>
      </c>
      <c r="O236" s="217">
        <v>166</v>
      </c>
      <c r="P236" s="217">
        <v>7</v>
      </c>
      <c r="Q236" s="217" t="s">
        <v>65</v>
      </c>
      <c r="R236" s="217">
        <v>67798</v>
      </c>
      <c r="S236" s="217">
        <v>1994</v>
      </c>
      <c r="T236" s="217">
        <v>8</v>
      </c>
    </row>
    <row r="237" spans="1:20" hidden="1" outlineLevel="3" collapsed="1">
      <c r="A237" s="217"/>
      <c r="B237" s="217"/>
      <c r="C237" s="159" t="s">
        <v>145</v>
      </c>
      <c r="D237" s="151"/>
      <c r="E237" s="152">
        <f>SUBTOTAL(9,E236:E236)</f>
        <v>55</v>
      </c>
      <c r="F237" s="153"/>
      <c r="G237" s="153"/>
      <c r="H237" s="218">
        <f>SUBTOTAL(9,H236:H236)</f>
        <v>0</v>
      </c>
      <c r="I237" s="218">
        <f>SUBTOTAL(9,I236:I236)</f>
        <v>55</v>
      </c>
      <c r="J237" s="218">
        <f>SUBTOTAL(9,J236:J236)</f>
        <v>0</v>
      </c>
      <c r="K237" s="218">
        <f>SUBTOTAL(9,K236:K236)</f>
        <v>55</v>
      </c>
      <c r="L237" s="218">
        <f>SUBTOTAL(9,L236:L236)</f>
        <v>0</v>
      </c>
      <c r="M237" s="217"/>
      <c r="N237" s="217"/>
      <c r="O237" s="217"/>
      <c r="P237" s="217"/>
      <c r="Q237" s="217"/>
      <c r="R237" s="217">
        <f>SUBTOTAL(9,R236:R236)</f>
        <v>67798</v>
      </c>
      <c r="S237" s="217">
        <f>SUBTOTAL(9,S236:S236)</f>
        <v>1994</v>
      </c>
      <c r="T237" s="217"/>
    </row>
    <row r="238" spans="1:20" ht="15.6" outlineLevel="2" collapsed="1">
      <c r="A238" s="217"/>
      <c r="B238" s="111" t="s">
        <v>101</v>
      </c>
      <c r="C238" s="77"/>
      <c r="D238" s="77"/>
      <c r="E238" s="78">
        <f>SUBTOTAL(9,E225:E236)</f>
        <v>2121</v>
      </c>
      <c r="F238" s="79">
        <v>7.4762679640979976E-3</v>
      </c>
      <c r="G238" s="79">
        <v>3.7144374159638191E-3</v>
      </c>
      <c r="H238" s="218">
        <f>SUBTOTAL(9,H225:H236)</f>
        <v>2066</v>
      </c>
      <c r="I238" s="218">
        <f>SUBTOTAL(9,I225:I236)</f>
        <v>55</v>
      </c>
      <c r="J238" s="218">
        <f>SUBTOTAL(9,J225:J236)</f>
        <v>0</v>
      </c>
      <c r="K238" s="218">
        <f>SUBTOTAL(9,K225:K236)</f>
        <v>622</v>
      </c>
      <c r="L238" s="218">
        <f>SUBTOTAL(9,L225:L236)</f>
        <v>1499</v>
      </c>
      <c r="M238" s="217"/>
      <c r="N238" s="217"/>
      <c r="O238" s="217"/>
      <c r="P238" s="217"/>
      <c r="Q238" s="217"/>
      <c r="R238" s="217">
        <f>SUBTOTAL(9,R225:R236)</f>
        <v>1370059</v>
      </c>
      <c r="S238" s="217">
        <f>SUBTOTAL(9,S225:S236)</f>
        <v>680687</v>
      </c>
      <c r="T238" s="217"/>
    </row>
    <row r="239" spans="1:20" hidden="1" outlineLevel="4">
      <c r="A239" s="217">
        <v>46</v>
      </c>
      <c r="B239" s="217" t="s">
        <v>66</v>
      </c>
      <c r="C239" s="217" t="s">
        <v>4</v>
      </c>
      <c r="D239" s="217" t="s">
        <v>16</v>
      </c>
      <c r="E239" s="81">
        <v>232</v>
      </c>
      <c r="F239" s="82">
        <v>7.4762679640979976E-3</v>
      </c>
      <c r="G239" s="82">
        <v>3.7144374159638191E-3</v>
      </c>
      <c r="H239" s="218">
        <f t="shared" si="17"/>
        <v>232</v>
      </c>
      <c r="I239" s="218">
        <f t="shared" si="18"/>
        <v>0</v>
      </c>
      <c r="J239" s="218">
        <f t="shared" si="19"/>
        <v>0</v>
      </c>
      <c r="K239" s="218">
        <f t="shared" si="20"/>
        <v>0</v>
      </c>
      <c r="L239" s="218">
        <f t="shared" si="22"/>
        <v>232</v>
      </c>
      <c r="M239" s="217">
        <v>1</v>
      </c>
      <c r="N239" s="217">
        <v>32</v>
      </c>
      <c r="O239" s="217">
        <v>17</v>
      </c>
      <c r="P239" s="217">
        <v>3</v>
      </c>
      <c r="Q239" s="217" t="s">
        <v>17</v>
      </c>
      <c r="R239" s="217">
        <v>142337</v>
      </c>
      <c r="S239" s="217">
        <v>314732</v>
      </c>
      <c r="T239" s="217">
        <v>8</v>
      </c>
    </row>
    <row r="240" spans="1:20" hidden="1" outlineLevel="4">
      <c r="A240" s="217">
        <v>46</v>
      </c>
      <c r="B240" s="217" t="s">
        <v>66</v>
      </c>
      <c r="C240" s="217" t="s">
        <v>4</v>
      </c>
      <c r="D240" s="217" t="s">
        <v>19</v>
      </c>
      <c r="E240" s="81">
        <v>115</v>
      </c>
      <c r="F240" s="82">
        <f t="shared" si="21"/>
        <v>6.276871980676329E-3</v>
      </c>
      <c r="G240" s="82">
        <f t="shared" si="16"/>
        <v>1.5821658615136878E-2</v>
      </c>
      <c r="H240" s="218">
        <f t="shared" si="17"/>
        <v>115</v>
      </c>
      <c r="I240" s="218">
        <f t="shared" si="18"/>
        <v>0</v>
      </c>
      <c r="J240" s="218">
        <f t="shared" si="19"/>
        <v>0</v>
      </c>
      <c r="K240" s="218">
        <f t="shared" si="20"/>
        <v>0</v>
      </c>
      <c r="L240" s="218">
        <f t="shared" si="22"/>
        <v>115</v>
      </c>
      <c r="M240" s="217">
        <v>1</v>
      </c>
      <c r="N240" s="217">
        <v>32</v>
      </c>
      <c r="O240" s="217">
        <v>18</v>
      </c>
      <c r="P240" s="217">
        <v>3</v>
      </c>
      <c r="Q240" s="217" t="s">
        <v>17</v>
      </c>
      <c r="R240" s="217">
        <v>62367</v>
      </c>
      <c r="S240" s="217">
        <v>157204</v>
      </c>
      <c r="T240" s="217">
        <v>8</v>
      </c>
    </row>
    <row r="241" spans="1:20" hidden="1" outlineLevel="4">
      <c r="A241" s="217">
        <v>46</v>
      </c>
      <c r="B241" s="217" t="s">
        <v>66</v>
      </c>
      <c r="C241" s="217" t="s">
        <v>4</v>
      </c>
      <c r="D241" s="217" t="s">
        <v>21</v>
      </c>
      <c r="E241" s="81">
        <v>66</v>
      </c>
      <c r="F241" s="82">
        <f t="shared" si="21"/>
        <v>6.2829685746352412E-3</v>
      </c>
      <c r="G241" s="82">
        <f t="shared" si="16"/>
        <v>1.4652427048260383E-2</v>
      </c>
      <c r="H241" s="218">
        <f t="shared" si="17"/>
        <v>66</v>
      </c>
      <c r="I241" s="218">
        <f t="shared" si="18"/>
        <v>0</v>
      </c>
      <c r="J241" s="218">
        <f t="shared" si="19"/>
        <v>0</v>
      </c>
      <c r="K241" s="218">
        <f t="shared" si="20"/>
        <v>0</v>
      </c>
      <c r="L241" s="218">
        <f t="shared" si="22"/>
        <v>66</v>
      </c>
      <c r="M241" s="217">
        <v>1</v>
      </c>
      <c r="N241" s="217">
        <v>32</v>
      </c>
      <c r="O241" s="217">
        <v>20</v>
      </c>
      <c r="P241" s="217">
        <v>3</v>
      </c>
      <c r="Q241" s="217" t="s">
        <v>17</v>
      </c>
      <c r="R241" s="217">
        <v>35828</v>
      </c>
      <c r="S241" s="217">
        <v>83554</v>
      </c>
      <c r="T241" s="217">
        <v>8</v>
      </c>
    </row>
    <row r="242" spans="1:20" hidden="1" outlineLevel="4">
      <c r="A242" s="217">
        <v>46</v>
      </c>
      <c r="B242" s="217" t="s">
        <v>66</v>
      </c>
      <c r="C242" s="217" t="s">
        <v>4</v>
      </c>
      <c r="D242" s="217" t="s">
        <v>109</v>
      </c>
      <c r="E242" s="81">
        <v>273</v>
      </c>
      <c r="F242" s="82">
        <f t="shared" si="21"/>
        <v>7.4927927011260338E-3</v>
      </c>
      <c r="G242" s="82">
        <f t="shared" si="16"/>
        <v>5.9402133360466694E-3</v>
      </c>
      <c r="H242" s="218">
        <f t="shared" si="17"/>
        <v>273</v>
      </c>
      <c r="I242" s="218">
        <f t="shared" si="18"/>
        <v>0</v>
      </c>
      <c r="J242" s="218">
        <f t="shared" si="19"/>
        <v>0</v>
      </c>
      <c r="K242" s="218">
        <f t="shared" si="20"/>
        <v>273</v>
      </c>
      <c r="L242" s="218">
        <f t="shared" si="22"/>
        <v>0</v>
      </c>
      <c r="M242" s="217">
        <v>3</v>
      </c>
      <c r="N242" s="217">
        <v>32</v>
      </c>
      <c r="O242" s="217">
        <v>162</v>
      </c>
      <c r="P242" s="217">
        <v>3</v>
      </c>
      <c r="Q242" s="217" t="s">
        <v>17</v>
      </c>
      <c r="R242" s="217">
        <v>176734</v>
      </c>
      <c r="S242" s="217">
        <v>140113</v>
      </c>
      <c r="T242" s="217">
        <v>8</v>
      </c>
    </row>
    <row r="243" spans="1:20" hidden="1" outlineLevel="4">
      <c r="A243" s="217">
        <v>46</v>
      </c>
      <c r="B243" s="217" t="s">
        <v>66</v>
      </c>
      <c r="C243" s="217" t="s">
        <v>4</v>
      </c>
      <c r="D243" s="217" t="s">
        <v>107</v>
      </c>
      <c r="E243" s="81">
        <v>9</v>
      </c>
      <c r="F243" s="82">
        <f t="shared" si="21"/>
        <v>5.3420781893004114E-3</v>
      </c>
      <c r="G243" s="82">
        <f t="shared" si="16"/>
        <v>0</v>
      </c>
      <c r="H243" s="218">
        <f t="shared" si="17"/>
        <v>9</v>
      </c>
      <c r="I243" s="218">
        <f t="shared" si="18"/>
        <v>0</v>
      </c>
      <c r="J243" s="218">
        <f t="shared" si="19"/>
        <v>0</v>
      </c>
      <c r="K243" s="218">
        <f t="shared" si="20"/>
        <v>0</v>
      </c>
      <c r="L243" s="218">
        <f t="shared" si="22"/>
        <v>9</v>
      </c>
      <c r="M243" s="217">
        <v>8</v>
      </c>
      <c r="N243" s="217">
        <v>32</v>
      </c>
      <c r="O243" s="217">
        <v>217</v>
      </c>
      <c r="P243" s="217">
        <v>3</v>
      </c>
      <c r="Q243" s="217" t="s">
        <v>17</v>
      </c>
      <c r="R243" s="217">
        <v>4154</v>
      </c>
      <c r="S243" s="217">
        <v>0</v>
      </c>
      <c r="T243" s="217">
        <v>8</v>
      </c>
    </row>
    <row r="244" spans="1:20" hidden="1" outlineLevel="3" collapsed="1">
      <c r="A244" s="217"/>
      <c r="B244" s="217"/>
      <c r="C244" s="158" t="s">
        <v>144</v>
      </c>
      <c r="D244" s="147"/>
      <c r="E244" s="148">
        <f>SUBTOTAL(9,E239:E243)</f>
        <v>695</v>
      </c>
      <c r="F244" s="149"/>
      <c r="G244" s="149"/>
      <c r="H244" s="218">
        <f>SUBTOTAL(9,H239:H243)</f>
        <v>695</v>
      </c>
      <c r="I244" s="218">
        <f>SUBTOTAL(9,I239:I243)</f>
        <v>0</v>
      </c>
      <c r="J244" s="218">
        <f>SUBTOTAL(9,J239:J243)</f>
        <v>0</v>
      </c>
      <c r="K244" s="218">
        <f>SUBTOTAL(9,K239:K243)</f>
        <v>273</v>
      </c>
      <c r="L244" s="218">
        <f>SUBTOTAL(9,L239:L243)</f>
        <v>422</v>
      </c>
      <c r="M244" s="217"/>
      <c r="N244" s="217"/>
      <c r="O244" s="217"/>
      <c r="P244" s="217"/>
      <c r="Q244" s="217"/>
      <c r="R244" s="217">
        <f>SUBTOTAL(9,R239:R243)</f>
        <v>421420</v>
      </c>
      <c r="S244" s="217">
        <f>SUBTOTAL(9,S239:S243)</f>
        <v>695603</v>
      </c>
      <c r="T244" s="217"/>
    </row>
    <row r="245" spans="1:20" ht="15.6" outlineLevel="2" collapsed="1">
      <c r="A245" s="217"/>
      <c r="B245" s="111" t="s">
        <v>102</v>
      </c>
      <c r="C245" s="77"/>
      <c r="D245" s="77"/>
      <c r="E245" s="78">
        <f>SUBTOTAL(9,E239:E243)</f>
        <v>695</v>
      </c>
      <c r="F245" s="79">
        <v>7.0180522248867571E-3</v>
      </c>
      <c r="G245" s="79">
        <v>1.1584116040500933E-2</v>
      </c>
      <c r="H245" s="218">
        <f>SUBTOTAL(9,H239:H243)</f>
        <v>695</v>
      </c>
      <c r="I245" s="218">
        <f>SUBTOTAL(9,I239:I243)</f>
        <v>0</v>
      </c>
      <c r="J245" s="218">
        <f>SUBTOTAL(9,J239:J243)</f>
        <v>0</v>
      </c>
      <c r="K245" s="218">
        <f>SUBTOTAL(9,K239:K243)</f>
        <v>273</v>
      </c>
      <c r="L245" s="218">
        <f>SUBTOTAL(9,L239:L243)</f>
        <v>422</v>
      </c>
      <c r="M245" s="217"/>
      <c r="N245" s="217"/>
      <c r="O245" s="217"/>
      <c r="P245" s="217"/>
      <c r="Q245" s="217"/>
      <c r="R245" s="217">
        <f>SUBTOTAL(9,R239:R243)</f>
        <v>421420</v>
      </c>
      <c r="S245" s="217">
        <f>SUBTOTAL(9,S239:S243)</f>
        <v>695603</v>
      </c>
      <c r="T245" s="217"/>
    </row>
    <row r="246" spans="1:20" ht="18" outlineLevel="1" thickBot="1">
      <c r="A246" s="23" t="s">
        <v>106</v>
      </c>
      <c r="B246" s="88"/>
      <c r="C246" s="88"/>
      <c r="D246" s="88"/>
      <c r="E246" s="89">
        <f>SUBTOTAL(9,E132:E243)</f>
        <v>12945</v>
      </c>
      <c r="F246" s="90"/>
      <c r="G246" s="90"/>
      <c r="H246" s="218">
        <f>SUBTOTAL(9,H132:H243)</f>
        <v>10593</v>
      </c>
      <c r="I246" s="218">
        <f>SUBTOTAL(9,I132:I243)</f>
        <v>1142</v>
      </c>
      <c r="J246" s="218">
        <f>SUBTOTAL(9,J132:J243)</f>
        <v>1210</v>
      </c>
      <c r="K246" s="218">
        <f>SUBTOTAL(9,K132:K243)</f>
        <v>4871</v>
      </c>
      <c r="L246" s="218">
        <f>SUBTOTAL(9,L132:L243)</f>
        <v>8074</v>
      </c>
      <c r="M246" s="217"/>
      <c r="N246" s="217"/>
      <c r="O246" s="217"/>
      <c r="P246" s="217"/>
      <c r="Q246" s="217"/>
      <c r="R246" s="217">
        <f>SUBTOTAL(9,R132:R243)</f>
        <v>8993359</v>
      </c>
      <c r="S246" s="217">
        <f>SUBTOTAL(9,S132:S243)</f>
        <v>4514572</v>
      </c>
      <c r="T246" s="217"/>
    </row>
    <row r="247" spans="1:20" ht="20.399999999999999" thickBot="1">
      <c r="A247" s="27" t="s">
        <v>180</v>
      </c>
      <c r="B247" s="219"/>
      <c r="C247" s="219"/>
      <c r="D247" s="219"/>
      <c r="E247" s="98">
        <f>SUBTOTAL(9,E5:E243)</f>
        <v>27348</v>
      </c>
      <c r="F247" s="99">
        <v>8.6245003527917266E-3</v>
      </c>
      <c r="G247" s="99">
        <v>5.0483548123229274E-3</v>
      </c>
      <c r="H247" s="218">
        <f>SUBTOTAL(9,H5:H243)</f>
        <v>19682</v>
      </c>
      <c r="I247" s="218">
        <f>SUBTOTAL(9,I5:I243)</f>
        <v>3333</v>
      </c>
      <c r="J247" s="218">
        <f>SUBTOTAL(9,J5:J243)</f>
        <v>4333</v>
      </c>
      <c r="K247" s="218">
        <f>SUBTOTAL(9,K5:K243)</f>
        <v>9960</v>
      </c>
      <c r="L247" s="218">
        <f>SUBTOTAL(9,L5:L243)</f>
        <v>17388</v>
      </c>
      <c r="M247" s="217"/>
      <c r="N247" s="217"/>
      <c r="O247" s="217"/>
      <c r="P247" s="217"/>
      <c r="Q247" s="217"/>
      <c r="R247" s="217">
        <f>SUBTOTAL(9,R5:R243)</f>
        <v>20378549</v>
      </c>
      <c r="S247" s="217">
        <f>SUBTOTAL(9,S5:S243)</f>
        <v>11928592</v>
      </c>
      <c r="T247" s="217"/>
    </row>
    <row r="249" spans="1:20" ht="15" thickBot="1"/>
    <row r="250" spans="1:20" ht="18" thickBot="1">
      <c r="D250" s="37" t="s">
        <v>147</v>
      </c>
      <c r="E250" s="38" t="s">
        <v>148</v>
      </c>
      <c r="F250" s="38" t="s">
        <v>149</v>
      </c>
    </row>
    <row r="251" spans="1:20" ht="16.2" thickBot="1">
      <c r="D251" s="39" t="s">
        <v>4</v>
      </c>
      <c r="E251" s="40">
        <f>H247</f>
        <v>19682</v>
      </c>
      <c r="F251" s="41">
        <f>E251/E254</f>
        <v>0.71968699722100338</v>
      </c>
    </row>
    <row r="252" spans="1:20" ht="16.2" thickBot="1">
      <c r="D252" s="39" t="s">
        <v>5</v>
      </c>
      <c r="E252" s="40">
        <f>I247</f>
        <v>3333</v>
      </c>
      <c r="F252" s="41">
        <f>E252/E254</f>
        <v>0.12187362878455463</v>
      </c>
    </row>
    <row r="253" spans="1:20" ht="16.2" thickBot="1">
      <c r="D253" s="39" t="s">
        <v>6</v>
      </c>
      <c r="E253" s="40">
        <f>J247</f>
        <v>4333</v>
      </c>
      <c r="F253" s="41">
        <f>E253/E254</f>
        <v>0.158439373994442</v>
      </c>
    </row>
    <row r="254" spans="1:20" ht="16.2" thickBot="1">
      <c r="D254" s="39" t="s">
        <v>150</v>
      </c>
      <c r="E254" s="40">
        <f>SUM(E251:E253)</f>
        <v>27348</v>
      </c>
      <c r="F254" s="41">
        <f>SUM(F251:F253)</f>
        <v>1</v>
      </c>
    </row>
    <row r="255" spans="1:20" ht="15" thickBot="1"/>
    <row r="256" spans="1:20" ht="18" thickBot="1">
      <c r="D256" s="37" t="s">
        <v>151</v>
      </c>
      <c r="E256" s="38" t="s">
        <v>148</v>
      </c>
      <c r="F256" s="38" t="s">
        <v>149</v>
      </c>
    </row>
    <row r="257" spans="4:6" ht="16.2" thickBot="1">
      <c r="D257" s="39" t="s">
        <v>152</v>
      </c>
      <c r="E257" s="40">
        <f>K247</f>
        <v>9960</v>
      </c>
      <c r="F257" s="41">
        <f>E257/E259</f>
        <v>0.36419482229047828</v>
      </c>
    </row>
    <row r="258" spans="4:6" ht="16.2" thickBot="1">
      <c r="D258" s="39" t="s">
        <v>153</v>
      </c>
      <c r="E258" s="40">
        <f>L247</f>
        <v>17388</v>
      </c>
      <c r="F258" s="41">
        <f>E258/E259</f>
        <v>0.63580517770952172</v>
      </c>
    </row>
    <row r="259" spans="4:6" ht="16.2" thickBot="1">
      <c r="D259" s="39" t="s">
        <v>150</v>
      </c>
      <c r="E259" s="40">
        <f>SUM(E257:E258)</f>
        <v>27348</v>
      </c>
      <c r="F259" s="41">
        <f>SUM(F257:F258)</f>
        <v>1</v>
      </c>
    </row>
  </sheetData>
  <pageMargins left="0.25" right="0.25" top="0.75" bottom="0.75" header="0.3" footer="0.3"/>
  <pageSetup paperSize="9" scale="68" fitToHeight="0" orientation="landscape" r:id="rId1"/>
  <headerFooter>
    <oddHeader>&amp;CPágina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C8EA6-38BD-4D99-B71B-B9B38389A1AC}">
  <sheetPr>
    <pageSetUpPr fitToPage="1"/>
  </sheetPr>
  <dimension ref="A1:T265"/>
  <sheetViews>
    <sheetView topLeftCell="A74" zoomScaleNormal="100" workbookViewId="0">
      <selection activeCell="H1" sqref="H1:T1048576"/>
    </sheetView>
  </sheetViews>
  <sheetFormatPr baseColWidth="10" defaultRowHeight="14.4" outlineLevelRow="4"/>
  <cols>
    <col min="1" max="1" width="7.33203125" bestFit="1" customWidth="1"/>
    <col min="2" max="2" width="33.44140625" bestFit="1" customWidth="1"/>
    <col min="3" max="3" width="26" bestFit="1" customWidth="1"/>
    <col min="4" max="4" width="52.33203125" bestFit="1" customWidth="1"/>
    <col min="5" max="5" width="20.88671875" style="57" bestFit="1" customWidth="1"/>
    <col min="6" max="6" width="25" style="58" bestFit="1" customWidth="1"/>
    <col min="7" max="7" width="22.6640625" style="58" bestFit="1" customWidth="1"/>
    <col min="8" max="8" width="24.88671875" style="13" hidden="1" customWidth="1"/>
    <col min="9" max="9" width="28.6640625" style="13" hidden="1" customWidth="1"/>
    <col min="10" max="10" width="22.33203125" style="13" hidden="1" customWidth="1"/>
    <col min="11" max="11" width="16.5546875" hidden="1" customWidth="1"/>
    <col min="12" max="12" width="15.88671875" hidden="1" customWidth="1"/>
    <col min="13" max="13" width="17.44140625" hidden="1" customWidth="1"/>
    <col min="14" max="14" width="12.33203125" hidden="1" customWidth="1"/>
    <col min="15" max="15" width="13.33203125" hidden="1" customWidth="1"/>
    <col min="16" max="16" width="8.6640625" hidden="1" customWidth="1"/>
    <col min="17" max="17" width="39.109375" hidden="1" customWidth="1"/>
    <col min="18" max="18" width="10.88671875" hidden="1" customWidth="1"/>
    <col min="19" max="19" width="10.5546875" hidden="1" customWidth="1"/>
    <col min="20" max="20" width="7.109375" hidden="1" customWidth="1"/>
  </cols>
  <sheetData>
    <row r="1" spans="1:20" ht="21">
      <c r="B1" s="8" t="s">
        <v>79</v>
      </c>
      <c r="G1" s="59" t="s">
        <v>181</v>
      </c>
    </row>
    <row r="2" spans="1:20" ht="21">
      <c r="B2" s="36" t="str">
        <f>IF(SUBTOTAL(103,A5:A253)=1,"1) DATOS GLOBALES",IF(SUBTOTAL(103,A5:A253)&lt;&gt;4,"NIVEL SERVICIO (CON SUBTOTALES POR ORGANISMO, OFICINA Y PROVINCIA)",IF(SUBTOTAL(103,B5:B253)=0,"2) POR PROVINCIA",IF(SUBTOTAL(103,C5:C253)=0,"3) POR OFICINA","4) POR ORGANISMO"))))</f>
        <v>3) POR OFICINA</v>
      </c>
    </row>
    <row r="4" spans="1:20">
      <c r="A4" s="18" t="s">
        <v>0</v>
      </c>
      <c r="B4" s="19" t="s">
        <v>1</v>
      </c>
      <c r="C4" s="19" t="s">
        <v>2</v>
      </c>
      <c r="D4" s="19" t="s">
        <v>3</v>
      </c>
      <c r="E4" s="20" t="s">
        <v>155</v>
      </c>
      <c r="F4" s="60" t="s">
        <v>156</v>
      </c>
      <c r="G4" s="60" t="s">
        <v>157</v>
      </c>
      <c r="H4" s="14" t="s">
        <v>4</v>
      </c>
      <c r="I4" s="14" t="s">
        <v>5</v>
      </c>
      <c r="J4" s="14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158</v>
      </c>
      <c r="P4" s="1" t="s">
        <v>12</v>
      </c>
      <c r="Q4" s="1" t="s">
        <v>13</v>
      </c>
      <c r="R4" s="1" t="s">
        <v>159</v>
      </c>
      <c r="S4" s="1" t="s">
        <v>160</v>
      </c>
      <c r="T4" s="61" t="s">
        <v>161</v>
      </c>
    </row>
    <row r="5" spans="1:20" hidden="1" outlineLevel="4">
      <c r="A5" s="203">
        <v>3</v>
      </c>
      <c r="B5" s="204" t="s">
        <v>15</v>
      </c>
      <c r="C5" s="204" t="s">
        <v>4</v>
      </c>
      <c r="D5" s="204" t="s">
        <v>16</v>
      </c>
      <c r="E5" s="64">
        <v>384</v>
      </c>
      <c r="F5" s="65">
        <f>R5/E5/86400</f>
        <v>9.2817443094135813E-3</v>
      </c>
      <c r="G5" s="65">
        <f>S5/E5/86400</f>
        <v>9.8156587577160497E-4</v>
      </c>
      <c r="H5" s="205">
        <f>IF(C5="ATENCIÓN CIUDADANÍA",E5,0)</f>
        <v>384</v>
      </c>
      <c r="I5" s="205">
        <f>IF(C5="OTROS TEMAS GENERALITAT",E5,0)</f>
        <v>0</v>
      </c>
      <c r="J5" s="205">
        <f>IF(C5="TEMAS MUNICIPALES",E5,0)</f>
        <v>0</v>
      </c>
      <c r="K5" s="204">
        <f>IF(M5=3,E5,0)</f>
        <v>0</v>
      </c>
      <c r="L5" s="204">
        <f>IF(M5&lt;&gt;3,E5,0)</f>
        <v>384</v>
      </c>
      <c r="M5" s="204">
        <v>1</v>
      </c>
      <c r="N5" s="204">
        <v>13</v>
      </c>
      <c r="O5" s="204">
        <v>17</v>
      </c>
      <c r="P5" s="204">
        <v>3</v>
      </c>
      <c r="Q5" s="204" t="s">
        <v>17</v>
      </c>
      <c r="R5" s="204">
        <v>307946</v>
      </c>
      <c r="S5" s="204">
        <v>32566</v>
      </c>
      <c r="T5" s="206">
        <v>7</v>
      </c>
    </row>
    <row r="6" spans="1:20" hidden="1" outlineLevel="4">
      <c r="A6" s="203">
        <v>3</v>
      </c>
      <c r="B6" s="204" t="s">
        <v>15</v>
      </c>
      <c r="C6" s="204" t="s">
        <v>4</v>
      </c>
      <c r="D6" s="204" t="s">
        <v>19</v>
      </c>
      <c r="E6" s="64">
        <v>242</v>
      </c>
      <c r="F6" s="65">
        <f t="shared" ref="F6:F69" si="0">R6/E6/86400</f>
        <v>6.1648205540250989E-3</v>
      </c>
      <c r="G6" s="65">
        <f t="shared" ref="G6:G91" si="1">S6/E6/86400</f>
        <v>3.0788950107131924E-3</v>
      </c>
      <c r="H6" s="205">
        <f t="shared" ref="H6:H91" si="2">IF(C6="ATENCIÓN CIUDADANÍA",E6,0)</f>
        <v>242</v>
      </c>
      <c r="I6" s="205">
        <f t="shared" ref="I6:I91" si="3">IF(C6="OTROS TEMAS GENERALITAT",E6,0)</f>
        <v>0</v>
      </c>
      <c r="J6" s="205">
        <f t="shared" ref="J6:J91" si="4">IF(C6="TEMAS MUNICIPALES",E6,0)</f>
        <v>0</v>
      </c>
      <c r="K6" s="204">
        <f t="shared" ref="K6:K91" si="5">IF(M6=3,E6,0)</f>
        <v>0</v>
      </c>
      <c r="L6" s="204">
        <f t="shared" ref="L6:L69" si="6">IF(M6&lt;&gt;3,E6,0)</f>
        <v>242</v>
      </c>
      <c r="M6" s="204">
        <v>1</v>
      </c>
      <c r="N6" s="204">
        <v>13</v>
      </c>
      <c r="O6" s="204">
        <v>18</v>
      </c>
      <c r="P6" s="204">
        <v>3</v>
      </c>
      <c r="Q6" s="204" t="s">
        <v>17</v>
      </c>
      <c r="R6" s="204">
        <v>128899</v>
      </c>
      <c r="S6" s="204">
        <v>64376</v>
      </c>
      <c r="T6" s="206">
        <v>7</v>
      </c>
    </row>
    <row r="7" spans="1:20" hidden="1" outlineLevel="4">
      <c r="A7" s="203">
        <v>3</v>
      </c>
      <c r="B7" s="204" t="s">
        <v>15</v>
      </c>
      <c r="C7" s="204" t="s">
        <v>4</v>
      </c>
      <c r="D7" s="204" t="s">
        <v>20</v>
      </c>
      <c r="E7" s="64">
        <v>360</v>
      </c>
      <c r="F7" s="65">
        <f t="shared" si="0"/>
        <v>8.9154128086419756E-3</v>
      </c>
      <c r="G7" s="65">
        <f t="shared" si="1"/>
        <v>6.5153999485596708E-3</v>
      </c>
      <c r="H7" s="205">
        <f t="shared" si="2"/>
        <v>360</v>
      </c>
      <c r="I7" s="205">
        <f t="shared" si="3"/>
        <v>0</v>
      </c>
      <c r="J7" s="205">
        <f t="shared" si="4"/>
        <v>0</v>
      </c>
      <c r="K7" s="204">
        <f t="shared" si="5"/>
        <v>0</v>
      </c>
      <c r="L7" s="204">
        <f t="shared" si="6"/>
        <v>360</v>
      </c>
      <c r="M7" s="204">
        <v>1</v>
      </c>
      <c r="N7" s="204">
        <v>13</v>
      </c>
      <c r="O7" s="204">
        <v>19</v>
      </c>
      <c r="P7" s="204">
        <v>3</v>
      </c>
      <c r="Q7" s="204" t="s">
        <v>17</v>
      </c>
      <c r="R7" s="204">
        <v>277305</v>
      </c>
      <c r="S7" s="204">
        <v>202655</v>
      </c>
      <c r="T7" s="206">
        <v>7</v>
      </c>
    </row>
    <row r="8" spans="1:20" hidden="1" outlineLevel="4">
      <c r="A8" s="203">
        <v>3</v>
      </c>
      <c r="B8" s="204" t="s">
        <v>15</v>
      </c>
      <c r="C8" s="204" t="s">
        <v>4</v>
      </c>
      <c r="D8" s="204" t="s">
        <v>108</v>
      </c>
      <c r="E8" s="64">
        <v>316</v>
      </c>
      <c r="F8" s="65">
        <f t="shared" si="0"/>
        <v>8.8732492381622119E-3</v>
      </c>
      <c r="G8" s="65">
        <f t="shared" si="1"/>
        <v>2.7343749999999998E-3</v>
      </c>
      <c r="H8" s="205">
        <f t="shared" si="2"/>
        <v>316</v>
      </c>
      <c r="I8" s="205">
        <f t="shared" si="3"/>
        <v>0</v>
      </c>
      <c r="J8" s="205">
        <f t="shared" si="4"/>
        <v>0</v>
      </c>
      <c r="K8" s="204">
        <f t="shared" si="5"/>
        <v>316</v>
      </c>
      <c r="L8" s="204">
        <f t="shared" si="6"/>
        <v>0</v>
      </c>
      <c r="M8" s="204">
        <v>3</v>
      </c>
      <c r="N8" s="204">
        <v>13</v>
      </c>
      <c r="O8" s="204">
        <v>58</v>
      </c>
      <c r="P8" s="204">
        <v>3</v>
      </c>
      <c r="Q8" s="204" t="s">
        <v>17</v>
      </c>
      <c r="R8" s="204">
        <v>242261</v>
      </c>
      <c r="S8" s="204">
        <v>74655</v>
      </c>
      <c r="T8" s="206">
        <v>7</v>
      </c>
    </row>
    <row r="9" spans="1:20" hidden="1" outlineLevel="4">
      <c r="A9" s="203">
        <v>3</v>
      </c>
      <c r="B9" s="204" t="s">
        <v>15</v>
      </c>
      <c r="C9" s="204" t="s">
        <v>4</v>
      </c>
      <c r="D9" s="204" t="s">
        <v>169</v>
      </c>
      <c r="E9" s="64">
        <v>8</v>
      </c>
      <c r="F9" s="65">
        <f t="shared" si="0"/>
        <v>7.842881944444444E-3</v>
      </c>
      <c r="G9" s="65">
        <f t="shared" si="1"/>
        <v>9.0552662037037043E-3</v>
      </c>
      <c r="H9" s="205">
        <f t="shared" si="2"/>
        <v>8</v>
      </c>
      <c r="I9" s="205">
        <f t="shared" si="3"/>
        <v>0</v>
      </c>
      <c r="J9" s="205">
        <f t="shared" si="4"/>
        <v>0</v>
      </c>
      <c r="K9" s="204">
        <f t="shared" si="5"/>
        <v>8</v>
      </c>
      <c r="L9" s="204">
        <f t="shared" si="6"/>
        <v>0</v>
      </c>
      <c r="M9" s="204">
        <v>3</v>
      </c>
      <c r="N9" s="204">
        <v>13</v>
      </c>
      <c r="O9" s="204">
        <v>94</v>
      </c>
      <c r="P9" s="204">
        <v>3</v>
      </c>
      <c r="Q9" s="204" t="s">
        <v>17</v>
      </c>
      <c r="R9" s="204">
        <v>5421</v>
      </c>
      <c r="S9" s="204">
        <v>6259</v>
      </c>
      <c r="T9" s="206">
        <v>7</v>
      </c>
    </row>
    <row r="10" spans="1:20" hidden="1" outlineLevel="4">
      <c r="A10" s="203">
        <v>3</v>
      </c>
      <c r="B10" s="204" t="s">
        <v>15</v>
      </c>
      <c r="C10" s="204" t="s">
        <v>4</v>
      </c>
      <c r="D10" s="204" t="s">
        <v>109</v>
      </c>
      <c r="E10" s="64">
        <v>249</v>
      </c>
      <c r="F10" s="65">
        <f t="shared" si="0"/>
        <v>6.4292819425851551E-3</v>
      </c>
      <c r="G10" s="65">
        <f t="shared" si="1"/>
        <v>2.1941004759779862E-3</v>
      </c>
      <c r="H10" s="205">
        <f t="shared" si="2"/>
        <v>249</v>
      </c>
      <c r="I10" s="205">
        <f t="shared" si="3"/>
        <v>0</v>
      </c>
      <c r="J10" s="205">
        <f t="shared" si="4"/>
        <v>0</v>
      </c>
      <c r="K10" s="204">
        <f t="shared" si="5"/>
        <v>249</v>
      </c>
      <c r="L10" s="204">
        <f t="shared" si="6"/>
        <v>0</v>
      </c>
      <c r="M10" s="204">
        <v>3</v>
      </c>
      <c r="N10" s="204">
        <v>13</v>
      </c>
      <c r="O10" s="204">
        <v>162</v>
      </c>
      <c r="P10" s="204">
        <v>3</v>
      </c>
      <c r="Q10" s="204" t="s">
        <v>17</v>
      </c>
      <c r="R10" s="204">
        <v>138317</v>
      </c>
      <c r="S10" s="204">
        <v>47203</v>
      </c>
      <c r="T10" s="206">
        <v>7</v>
      </c>
    </row>
    <row r="11" spans="1:20" hidden="1" outlineLevel="4">
      <c r="A11" s="203">
        <v>3</v>
      </c>
      <c r="B11" s="204" t="s">
        <v>15</v>
      </c>
      <c r="C11" s="204" t="s">
        <v>4</v>
      </c>
      <c r="D11" s="204" t="s">
        <v>107</v>
      </c>
      <c r="E11" s="64">
        <v>4</v>
      </c>
      <c r="F11" s="65">
        <f t="shared" si="0"/>
        <v>5.4166666666666669E-3</v>
      </c>
      <c r="G11" s="65">
        <f t="shared" si="1"/>
        <v>0</v>
      </c>
      <c r="H11" s="205">
        <f t="shared" si="2"/>
        <v>4</v>
      </c>
      <c r="I11" s="205">
        <f t="shared" si="3"/>
        <v>0</v>
      </c>
      <c r="J11" s="205">
        <f t="shared" si="4"/>
        <v>0</v>
      </c>
      <c r="K11" s="204">
        <f t="shared" si="5"/>
        <v>0</v>
      </c>
      <c r="L11" s="204">
        <f t="shared" si="6"/>
        <v>4</v>
      </c>
      <c r="M11" s="204">
        <v>8</v>
      </c>
      <c r="N11" s="204">
        <v>13</v>
      </c>
      <c r="O11" s="204">
        <v>217</v>
      </c>
      <c r="P11" s="204">
        <v>3</v>
      </c>
      <c r="Q11" s="204" t="s">
        <v>17</v>
      </c>
      <c r="R11" s="204">
        <v>1872</v>
      </c>
      <c r="S11" s="204">
        <v>0</v>
      </c>
      <c r="T11" s="206">
        <v>7</v>
      </c>
    </row>
    <row r="12" spans="1:20" hidden="1" outlineLevel="4">
      <c r="A12" s="203">
        <v>3</v>
      </c>
      <c r="B12" s="204" t="s">
        <v>15</v>
      </c>
      <c r="C12" s="204" t="s">
        <v>4</v>
      </c>
      <c r="D12" s="204" t="s">
        <v>111</v>
      </c>
      <c r="E12" s="64">
        <v>1</v>
      </c>
      <c r="F12" s="65">
        <f t="shared" si="0"/>
        <v>3.6724537037037035E-2</v>
      </c>
      <c r="G12" s="65">
        <f t="shared" si="1"/>
        <v>2.0486111111111113E-3</v>
      </c>
      <c r="H12" s="205">
        <f t="shared" si="2"/>
        <v>1</v>
      </c>
      <c r="I12" s="205">
        <f t="shared" si="3"/>
        <v>0</v>
      </c>
      <c r="J12" s="205">
        <f t="shared" si="4"/>
        <v>0</v>
      </c>
      <c r="K12" s="204">
        <f t="shared" si="5"/>
        <v>1</v>
      </c>
      <c r="L12" s="204">
        <f t="shared" si="6"/>
        <v>0</v>
      </c>
      <c r="M12" s="204">
        <v>3</v>
      </c>
      <c r="N12" s="204">
        <v>13</v>
      </c>
      <c r="O12" s="204">
        <v>224</v>
      </c>
      <c r="P12" s="204">
        <v>3</v>
      </c>
      <c r="Q12" s="204" t="s">
        <v>17</v>
      </c>
      <c r="R12" s="204">
        <v>3173</v>
      </c>
      <c r="S12" s="204">
        <v>177</v>
      </c>
      <c r="T12" s="206">
        <v>7</v>
      </c>
    </row>
    <row r="13" spans="1:20" hidden="1" outlineLevel="3">
      <c r="A13" s="203"/>
      <c r="B13" s="204"/>
      <c r="C13" s="207" t="s">
        <v>144</v>
      </c>
      <c r="D13" s="127"/>
      <c r="E13" s="128">
        <f>SUBTOTAL(9,E5:E12)</f>
        <v>1564</v>
      </c>
      <c r="F13" s="129"/>
      <c r="G13" s="129"/>
      <c r="H13" s="205">
        <f>SUBTOTAL(9,H5:H12)</f>
        <v>1564</v>
      </c>
      <c r="I13" s="205">
        <f>SUBTOTAL(9,I5:I12)</f>
        <v>0</v>
      </c>
      <c r="J13" s="205">
        <f>SUBTOTAL(9,J5:J12)</f>
        <v>0</v>
      </c>
      <c r="K13" s="204">
        <f>SUBTOTAL(9,K5:K12)</f>
        <v>574</v>
      </c>
      <c r="L13" s="204">
        <f>SUBTOTAL(9,L5:L12)</f>
        <v>990</v>
      </c>
      <c r="M13" s="204"/>
      <c r="N13" s="204"/>
      <c r="O13" s="204"/>
      <c r="P13" s="204"/>
      <c r="Q13" s="204"/>
      <c r="R13" s="204">
        <f>SUBTOTAL(9,R5:R12)</f>
        <v>1105194</v>
      </c>
      <c r="S13" s="204">
        <f>SUBTOTAL(9,S5:S12)</f>
        <v>427891</v>
      </c>
      <c r="T13" s="206"/>
    </row>
    <row r="14" spans="1:20" hidden="1" outlineLevel="4">
      <c r="A14" s="203">
        <v>3</v>
      </c>
      <c r="B14" s="204" t="s">
        <v>15</v>
      </c>
      <c r="C14" s="204" t="s">
        <v>5</v>
      </c>
      <c r="D14" s="204" t="s">
        <v>112</v>
      </c>
      <c r="E14" s="64">
        <v>6</v>
      </c>
      <c r="F14" s="65">
        <f t="shared" si="0"/>
        <v>4.3827160493827158E-3</v>
      </c>
      <c r="G14" s="65">
        <f t="shared" si="1"/>
        <v>1.4332561728395061E-3</v>
      </c>
      <c r="H14" s="205">
        <f t="shared" si="2"/>
        <v>0</v>
      </c>
      <c r="I14" s="205">
        <f t="shared" si="3"/>
        <v>6</v>
      </c>
      <c r="J14" s="205">
        <f t="shared" si="4"/>
        <v>0</v>
      </c>
      <c r="K14" s="204">
        <f t="shared" si="5"/>
        <v>6</v>
      </c>
      <c r="L14" s="204">
        <f t="shared" si="6"/>
        <v>0</v>
      </c>
      <c r="M14" s="204">
        <v>3</v>
      </c>
      <c r="N14" s="204">
        <v>13</v>
      </c>
      <c r="O14" s="204">
        <v>198</v>
      </c>
      <c r="P14" s="204">
        <v>14</v>
      </c>
      <c r="Q14" s="204" t="s">
        <v>23</v>
      </c>
      <c r="R14" s="204">
        <v>2272</v>
      </c>
      <c r="S14" s="204">
        <v>743</v>
      </c>
      <c r="T14" s="206">
        <v>7</v>
      </c>
    </row>
    <row r="15" spans="1:20" hidden="1" outlineLevel="3">
      <c r="A15" s="203"/>
      <c r="B15" s="204"/>
      <c r="C15" s="208" t="s">
        <v>145</v>
      </c>
      <c r="D15" s="131"/>
      <c r="E15" s="132">
        <f>SUBTOTAL(9,E14:E14)</f>
        <v>6</v>
      </c>
      <c r="F15" s="133"/>
      <c r="G15" s="133"/>
      <c r="H15" s="205">
        <f>SUBTOTAL(9,H14:H14)</f>
        <v>0</v>
      </c>
      <c r="I15" s="205">
        <f>SUBTOTAL(9,I14:I14)</f>
        <v>6</v>
      </c>
      <c r="J15" s="205">
        <f>SUBTOTAL(9,J14:J14)</f>
        <v>0</v>
      </c>
      <c r="K15" s="204">
        <f>SUBTOTAL(9,K14:K14)</f>
        <v>6</v>
      </c>
      <c r="L15" s="204">
        <f>SUBTOTAL(9,L14:L14)</f>
        <v>0</v>
      </c>
      <c r="M15" s="204"/>
      <c r="N15" s="204"/>
      <c r="O15" s="204"/>
      <c r="P15" s="204"/>
      <c r="Q15" s="204"/>
      <c r="R15" s="204">
        <f>SUBTOTAL(9,R14:R14)</f>
        <v>2272</v>
      </c>
      <c r="S15" s="204">
        <f>SUBTOTAL(9,S14:S14)</f>
        <v>743</v>
      </c>
      <c r="T15" s="206"/>
    </row>
    <row r="16" spans="1:20" ht="15.6" outlineLevel="2" collapsed="1">
      <c r="A16" s="203"/>
      <c r="B16" s="111" t="s">
        <v>81</v>
      </c>
      <c r="C16" s="77"/>
      <c r="D16" s="77"/>
      <c r="E16" s="78">
        <f>SUBTOTAL(9,E5:E14)</f>
        <v>1570</v>
      </c>
      <c r="F16" s="79">
        <v>8.1642633875914136E-3</v>
      </c>
      <c r="G16" s="79">
        <v>3.1598991507431002E-3</v>
      </c>
      <c r="H16" s="205">
        <f>SUBTOTAL(9,H5:H14)</f>
        <v>1564</v>
      </c>
      <c r="I16" s="205">
        <f>SUBTOTAL(9,I5:I14)</f>
        <v>6</v>
      </c>
      <c r="J16" s="205">
        <f>SUBTOTAL(9,J5:J14)</f>
        <v>0</v>
      </c>
      <c r="K16" s="204">
        <f>SUBTOTAL(9,K5:K14)</f>
        <v>580</v>
      </c>
      <c r="L16" s="204">
        <f>SUBTOTAL(9,L5:L14)</f>
        <v>990</v>
      </c>
      <c r="M16" s="204"/>
      <c r="N16" s="204"/>
      <c r="O16" s="204"/>
      <c r="P16" s="204"/>
      <c r="Q16" s="204"/>
      <c r="R16" s="204">
        <f>SUBTOTAL(9,R5:R14)</f>
        <v>1107466</v>
      </c>
      <c r="S16" s="204">
        <f>SUBTOTAL(9,S5:S14)</f>
        <v>428634</v>
      </c>
      <c r="T16" s="206"/>
    </row>
    <row r="17" spans="1:20" hidden="1" outlineLevel="4">
      <c r="A17" s="203">
        <v>3</v>
      </c>
      <c r="B17" s="209" t="s">
        <v>173</v>
      </c>
      <c r="C17" s="209" t="s">
        <v>4</v>
      </c>
      <c r="D17" s="209" t="s">
        <v>16</v>
      </c>
      <c r="E17" s="81">
        <v>99</v>
      </c>
      <c r="F17" s="82">
        <f t="shared" si="0"/>
        <v>3.6833613916947253E-3</v>
      </c>
      <c r="G17" s="82">
        <f t="shared" si="1"/>
        <v>5.2014356528245417E-3</v>
      </c>
      <c r="H17" s="205">
        <f t="shared" si="2"/>
        <v>99</v>
      </c>
      <c r="I17" s="205">
        <f t="shared" si="3"/>
        <v>0</v>
      </c>
      <c r="J17" s="205">
        <f t="shared" si="4"/>
        <v>0</v>
      </c>
      <c r="K17" s="204">
        <f t="shared" si="5"/>
        <v>0</v>
      </c>
      <c r="L17" s="204">
        <f t="shared" si="6"/>
        <v>99</v>
      </c>
      <c r="M17" s="204">
        <v>1</v>
      </c>
      <c r="N17" s="204">
        <v>12</v>
      </c>
      <c r="O17" s="204">
        <v>17</v>
      </c>
      <c r="P17" s="204">
        <v>3</v>
      </c>
      <c r="Q17" s="204" t="s">
        <v>17</v>
      </c>
      <c r="R17" s="204">
        <v>31506</v>
      </c>
      <c r="S17" s="204">
        <v>44491</v>
      </c>
      <c r="T17" s="206">
        <v>7</v>
      </c>
    </row>
    <row r="18" spans="1:20" hidden="1" outlineLevel="4">
      <c r="A18" s="203">
        <v>3</v>
      </c>
      <c r="B18" s="204" t="s">
        <v>173</v>
      </c>
      <c r="C18" s="204" t="s">
        <v>4</v>
      </c>
      <c r="D18" s="204" t="s">
        <v>19</v>
      </c>
      <c r="E18" s="64">
        <v>50</v>
      </c>
      <c r="F18" s="65">
        <f t="shared" si="0"/>
        <v>4.478240740740741E-3</v>
      </c>
      <c r="G18" s="65">
        <f t="shared" si="1"/>
        <v>2.5041666666666667E-3</v>
      </c>
      <c r="H18" s="205">
        <f t="shared" si="2"/>
        <v>50</v>
      </c>
      <c r="I18" s="205">
        <f t="shared" si="3"/>
        <v>0</v>
      </c>
      <c r="J18" s="205">
        <f t="shared" si="4"/>
        <v>0</v>
      </c>
      <c r="K18" s="204">
        <f t="shared" si="5"/>
        <v>0</v>
      </c>
      <c r="L18" s="204">
        <f t="shared" si="6"/>
        <v>50</v>
      </c>
      <c r="M18" s="204">
        <v>1</v>
      </c>
      <c r="N18" s="204">
        <v>12</v>
      </c>
      <c r="O18" s="204">
        <v>18</v>
      </c>
      <c r="P18" s="204">
        <v>3</v>
      </c>
      <c r="Q18" s="204" t="s">
        <v>17</v>
      </c>
      <c r="R18" s="204">
        <v>19346</v>
      </c>
      <c r="S18" s="204">
        <v>10818</v>
      </c>
      <c r="T18" s="206">
        <v>7</v>
      </c>
    </row>
    <row r="19" spans="1:20" hidden="1" outlineLevel="4">
      <c r="A19" s="203">
        <v>3</v>
      </c>
      <c r="B19" s="204" t="s">
        <v>173</v>
      </c>
      <c r="C19" s="204" t="s">
        <v>4</v>
      </c>
      <c r="D19" s="204" t="s">
        <v>20</v>
      </c>
      <c r="E19" s="64">
        <v>489</v>
      </c>
      <c r="F19" s="65">
        <f t="shared" si="0"/>
        <v>4.6710028023933953E-3</v>
      </c>
      <c r="G19" s="65">
        <f t="shared" si="1"/>
        <v>4.9909111565553284E-3</v>
      </c>
      <c r="H19" s="205">
        <f t="shared" si="2"/>
        <v>489</v>
      </c>
      <c r="I19" s="205">
        <f t="shared" si="3"/>
        <v>0</v>
      </c>
      <c r="J19" s="205">
        <f t="shared" si="4"/>
        <v>0</v>
      </c>
      <c r="K19" s="204">
        <f t="shared" si="5"/>
        <v>0</v>
      </c>
      <c r="L19" s="204">
        <f t="shared" si="6"/>
        <v>489</v>
      </c>
      <c r="M19" s="204">
        <v>1</v>
      </c>
      <c r="N19" s="204">
        <v>12</v>
      </c>
      <c r="O19" s="204">
        <v>19</v>
      </c>
      <c r="P19" s="204">
        <v>3</v>
      </c>
      <c r="Q19" s="204" t="s">
        <v>17</v>
      </c>
      <c r="R19" s="204">
        <v>197348</v>
      </c>
      <c r="S19" s="204">
        <v>210864</v>
      </c>
      <c r="T19" s="206">
        <v>7</v>
      </c>
    </row>
    <row r="20" spans="1:20" hidden="1" outlineLevel="4">
      <c r="A20" s="203">
        <v>3</v>
      </c>
      <c r="B20" s="204" t="s">
        <v>173</v>
      </c>
      <c r="C20" s="204" t="s">
        <v>4</v>
      </c>
      <c r="D20" s="204" t="s">
        <v>21</v>
      </c>
      <c r="E20" s="64">
        <v>23</v>
      </c>
      <c r="F20" s="65">
        <f t="shared" si="0"/>
        <v>5.722121578099839E-3</v>
      </c>
      <c r="G20" s="65">
        <f t="shared" si="1"/>
        <v>2.5860507246376814E-3</v>
      </c>
      <c r="H20" s="205">
        <f t="shared" si="2"/>
        <v>23</v>
      </c>
      <c r="I20" s="205">
        <f t="shared" si="3"/>
        <v>0</v>
      </c>
      <c r="J20" s="205">
        <f t="shared" si="4"/>
        <v>0</v>
      </c>
      <c r="K20" s="204">
        <f t="shared" si="5"/>
        <v>0</v>
      </c>
      <c r="L20" s="204">
        <f t="shared" si="6"/>
        <v>23</v>
      </c>
      <c r="M20" s="204">
        <v>1</v>
      </c>
      <c r="N20" s="204">
        <v>12</v>
      </c>
      <c r="O20" s="204">
        <v>20</v>
      </c>
      <c r="P20" s="204">
        <v>3</v>
      </c>
      <c r="Q20" s="204" t="s">
        <v>17</v>
      </c>
      <c r="R20" s="204">
        <v>11371</v>
      </c>
      <c r="S20" s="204">
        <v>5139</v>
      </c>
      <c r="T20" s="206">
        <v>7</v>
      </c>
    </row>
    <row r="21" spans="1:20" hidden="1" outlineLevel="4">
      <c r="A21" s="203">
        <v>3</v>
      </c>
      <c r="B21" s="204" t="s">
        <v>173</v>
      </c>
      <c r="C21" s="204" t="s">
        <v>4</v>
      </c>
      <c r="D21" s="204" t="s">
        <v>107</v>
      </c>
      <c r="E21" s="64">
        <v>1</v>
      </c>
      <c r="F21" s="65">
        <f t="shared" si="0"/>
        <v>3.246527777777778E-2</v>
      </c>
      <c r="G21" s="65">
        <f t="shared" si="1"/>
        <v>0</v>
      </c>
      <c r="H21" s="205">
        <f t="shared" si="2"/>
        <v>1</v>
      </c>
      <c r="I21" s="205">
        <f t="shared" si="3"/>
        <v>0</v>
      </c>
      <c r="J21" s="205">
        <f t="shared" si="4"/>
        <v>0</v>
      </c>
      <c r="K21" s="204">
        <f t="shared" si="5"/>
        <v>0</v>
      </c>
      <c r="L21" s="204">
        <f t="shared" si="6"/>
        <v>1</v>
      </c>
      <c r="M21" s="204">
        <v>8</v>
      </c>
      <c r="N21" s="204">
        <v>12</v>
      </c>
      <c r="O21" s="204">
        <v>217</v>
      </c>
      <c r="P21" s="204">
        <v>3</v>
      </c>
      <c r="Q21" s="204" t="s">
        <v>17</v>
      </c>
      <c r="R21" s="204">
        <v>2805</v>
      </c>
      <c r="S21" s="204">
        <v>0</v>
      </c>
      <c r="T21" s="206">
        <v>7</v>
      </c>
    </row>
    <row r="22" spans="1:20" hidden="1" outlineLevel="3">
      <c r="A22" s="203"/>
      <c r="B22" s="204"/>
      <c r="C22" s="207" t="s">
        <v>144</v>
      </c>
      <c r="D22" s="127"/>
      <c r="E22" s="128">
        <f>SUBTOTAL(9,E17:E21)</f>
        <v>662</v>
      </c>
      <c r="F22" s="129"/>
      <c r="G22" s="129"/>
      <c r="H22" s="205">
        <f>SUBTOTAL(9,H17:H21)</f>
        <v>662</v>
      </c>
      <c r="I22" s="205">
        <f>SUBTOTAL(9,I17:I21)</f>
        <v>0</v>
      </c>
      <c r="J22" s="205">
        <f>SUBTOTAL(9,J17:J21)</f>
        <v>0</v>
      </c>
      <c r="K22" s="204">
        <f>SUBTOTAL(9,K17:K21)</f>
        <v>0</v>
      </c>
      <c r="L22" s="204">
        <f>SUBTOTAL(9,L17:L21)</f>
        <v>662</v>
      </c>
      <c r="M22" s="204"/>
      <c r="N22" s="204"/>
      <c r="O22" s="204"/>
      <c r="P22" s="204"/>
      <c r="Q22" s="204"/>
      <c r="R22" s="204">
        <f>SUBTOTAL(9,R17:R21)</f>
        <v>262376</v>
      </c>
      <c r="S22" s="204">
        <f>SUBTOTAL(9,S17:S21)</f>
        <v>271312</v>
      </c>
      <c r="T22" s="206"/>
    </row>
    <row r="23" spans="1:20" hidden="1" outlineLevel="4">
      <c r="A23" s="203">
        <v>3</v>
      </c>
      <c r="B23" s="204" t="s">
        <v>173</v>
      </c>
      <c r="C23" s="204" t="s">
        <v>5</v>
      </c>
      <c r="D23" s="204" t="s">
        <v>182</v>
      </c>
      <c r="E23" s="64">
        <v>571</v>
      </c>
      <c r="F23" s="65">
        <f t="shared" si="0"/>
        <v>5.1645302263734838E-3</v>
      </c>
      <c r="G23" s="65">
        <f t="shared" si="1"/>
        <v>2.1487927288058636E-2</v>
      </c>
      <c r="H23" s="205">
        <f t="shared" si="2"/>
        <v>0</v>
      </c>
      <c r="I23" s="205">
        <f t="shared" si="3"/>
        <v>571</v>
      </c>
      <c r="J23" s="205">
        <f t="shared" si="4"/>
        <v>0</v>
      </c>
      <c r="K23" s="204">
        <f t="shared" si="5"/>
        <v>0</v>
      </c>
      <c r="L23" s="204">
        <f t="shared" si="6"/>
        <v>571</v>
      </c>
      <c r="M23" s="204">
        <v>1</v>
      </c>
      <c r="N23" s="204">
        <v>12</v>
      </c>
      <c r="O23" s="204">
        <v>34</v>
      </c>
      <c r="P23" s="204">
        <v>4</v>
      </c>
      <c r="Q23" s="204" t="s">
        <v>175</v>
      </c>
      <c r="R23" s="204">
        <v>254789</v>
      </c>
      <c r="S23" s="204">
        <v>1060094</v>
      </c>
      <c r="T23" s="206">
        <v>7</v>
      </c>
    </row>
    <row r="24" spans="1:20" hidden="1" outlineLevel="4">
      <c r="A24" s="203">
        <v>3</v>
      </c>
      <c r="B24" s="204" t="s">
        <v>173</v>
      </c>
      <c r="C24" s="204" t="s">
        <v>5</v>
      </c>
      <c r="D24" s="204" t="s">
        <v>183</v>
      </c>
      <c r="E24" s="64">
        <v>189</v>
      </c>
      <c r="F24" s="65">
        <f t="shared" si="0"/>
        <v>1.1101496668626299E-2</v>
      </c>
      <c r="G24" s="65">
        <f t="shared" si="1"/>
        <v>4.2664854007446601E-3</v>
      </c>
      <c r="H24" s="205">
        <f t="shared" si="2"/>
        <v>0</v>
      </c>
      <c r="I24" s="205">
        <f t="shared" si="3"/>
        <v>189</v>
      </c>
      <c r="J24" s="205">
        <f t="shared" si="4"/>
        <v>0</v>
      </c>
      <c r="K24" s="204">
        <f t="shared" si="5"/>
        <v>189</v>
      </c>
      <c r="L24" s="204">
        <f t="shared" si="6"/>
        <v>0</v>
      </c>
      <c r="M24" s="204">
        <v>3</v>
      </c>
      <c r="N24" s="204">
        <v>12</v>
      </c>
      <c r="O24" s="204">
        <v>234</v>
      </c>
      <c r="P24" s="204">
        <v>4</v>
      </c>
      <c r="Q24" s="204" t="s">
        <v>175</v>
      </c>
      <c r="R24" s="204">
        <v>181283</v>
      </c>
      <c r="S24" s="204">
        <v>69670</v>
      </c>
      <c r="T24" s="206">
        <v>7</v>
      </c>
    </row>
    <row r="25" spans="1:20" hidden="1" outlineLevel="4">
      <c r="A25" s="203">
        <v>3</v>
      </c>
      <c r="B25" s="204" t="s">
        <v>173</v>
      </c>
      <c r="C25" s="204" t="s">
        <v>5</v>
      </c>
      <c r="D25" s="204" t="s">
        <v>174</v>
      </c>
      <c r="E25" s="64">
        <v>767</v>
      </c>
      <c r="F25" s="65">
        <f t="shared" si="0"/>
        <v>1.066387198802453E-2</v>
      </c>
      <c r="G25" s="65">
        <f t="shared" si="1"/>
        <v>2.8903073542904049E-2</v>
      </c>
      <c r="H25" s="205">
        <f t="shared" si="2"/>
        <v>0</v>
      </c>
      <c r="I25" s="205">
        <f t="shared" si="3"/>
        <v>767</v>
      </c>
      <c r="J25" s="205">
        <f t="shared" si="4"/>
        <v>0</v>
      </c>
      <c r="K25" s="204">
        <f t="shared" si="5"/>
        <v>0</v>
      </c>
      <c r="L25" s="204">
        <f t="shared" si="6"/>
        <v>767</v>
      </c>
      <c r="M25" s="204">
        <v>1</v>
      </c>
      <c r="N25" s="204">
        <v>12</v>
      </c>
      <c r="O25" s="204">
        <v>235</v>
      </c>
      <c r="P25" s="204">
        <v>4</v>
      </c>
      <c r="Q25" s="204" t="s">
        <v>175</v>
      </c>
      <c r="R25" s="204">
        <v>706682</v>
      </c>
      <c r="S25" s="204">
        <v>1915372</v>
      </c>
      <c r="T25" s="206">
        <v>7</v>
      </c>
    </row>
    <row r="26" spans="1:20" hidden="1" outlineLevel="4">
      <c r="A26" s="203">
        <v>3</v>
      </c>
      <c r="B26" s="204" t="s">
        <v>173</v>
      </c>
      <c r="C26" s="204" t="s">
        <v>5</v>
      </c>
      <c r="D26" s="204" t="s">
        <v>184</v>
      </c>
      <c r="E26" s="64">
        <v>62</v>
      </c>
      <c r="F26" s="65">
        <f t="shared" si="0"/>
        <v>6.9188694743130223E-3</v>
      </c>
      <c r="G26" s="65">
        <f t="shared" si="1"/>
        <v>3.761760752688172E-3</v>
      </c>
      <c r="H26" s="205">
        <f t="shared" si="2"/>
        <v>0</v>
      </c>
      <c r="I26" s="205">
        <f t="shared" si="3"/>
        <v>62</v>
      </c>
      <c r="J26" s="205">
        <f t="shared" si="4"/>
        <v>0</v>
      </c>
      <c r="K26" s="204">
        <f t="shared" si="5"/>
        <v>62</v>
      </c>
      <c r="L26" s="204">
        <f t="shared" si="6"/>
        <v>0</v>
      </c>
      <c r="M26" s="204">
        <v>3</v>
      </c>
      <c r="N26" s="204">
        <v>12</v>
      </c>
      <c r="O26" s="204">
        <v>237</v>
      </c>
      <c r="P26" s="204">
        <v>4</v>
      </c>
      <c r="Q26" s="204" t="s">
        <v>175</v>
      </c>
      <c r="R26" s="204">
        <v>37063</v>
      </c>
      <c r="S26" s="204">
        <v>20151</v>
      </c>
      <c r="T26" s="206">
        <v>7</v>
      </c>
    </row>
    <row r="27" spans="1:20" hidden="1" outlineLevel="4">
      <c r="A27" s="203">
        <v>3</v>
      </c>
      <c r="B27" s="204" t="s">
        <v>173</v>
      </c>
      <c r="C27" s="204" t="s">
        <v>5</v>
      </c>
      <c r="D27" s="204" t="s">
        <v>185</v>
      </c>
      <c r="E27" s="64">
        <v>2</v>
      </c>
      <c r="F27" s="65">
        <f t="shared" si="0"/>
        <v>1.4664351851851852E-2</v>
      </c>
      <c r="G27" s="65">
        <f t="shared" si="1"/>
        <v>1.8061342592592594E-2</v>
      </c>
      <c r="H27" s="205">
        <f t="shared" si="2"/>
        <v>0</v>
      </c>
      <c r="I27" s="205">
        <f t="shared" si="3"/>
        <v>2</v>
      </c>
      <c r="J27" s="205">
        <f t="shared" si="4"/>
        <v>0</v>
      </c>
      <c r="K27" s="204">
        <f t="shared" si="5"/>
        <v>2</v>
      </c>
      <c r="L27" s="204">
        <f t="shared" si="6"/>
        <v>0</v>
      </c>
      <c r="M27" s="204">
        <v>3</v>
      </c>
      <c r="N27" s="204">
        <v>12</v>
      </c>
      <c r="O27" s="204">
        <v>238</v>
      </c>
      <c r="P27" s="204">
        <v>4</v>
      </c>
      <c r="Q27" s="204" t="s">
        <v>175</v>
      </c>
      <c r="R27" s="204">
        <v>2534</v>
      </c>
      <c r="S27" s="204">
        <v>3121</v>
      </c>
      <c r="T27" s="206">
        <v>7</v>
      </c>
    </row>
    <row r="28" spans="1:20" hidden="1" outlineLevel="3">
      <c r="A28" s="203"/>
      <c r="B28" s="204"/>
      <c r="C28" s="208" t="s">
        <v>145</v>
      </c>
      <c r="D28" s="131"/>
      <c r="E28" s="132">
        <f>SUBTOTAL(9,E23:E27)</f>
        <v>1591</v>
      </c>
      <c r="F28" s="133"/>
      <c r="G28" s="133"/>
      <c r="H28" s="205">
        <f>SUBTOTAL(9,H23:H27)</f>
        <v>0</v>
      </c>
      <c r="I28" s="205">
        <f>SUBTOTAL(9,I23:I27)</f>
        <v>1591</v>
      </c>
      <c r="J28" s="205">
        <f>SUBTOTAL(9,J23:J27)</f>
        <v>0</v>
      </c>
      <c r="K28" s="204">
        <f>SUBTOTAL(9,K23:K27)</f>
        <v>253</v>
      </c>
      <c r="L28" s="204">
        <f>SUBTOTAL(9,L23:L27)</f>
        <v>1338</v>
      </c>
      <c r="M28" s="204"/>
      <c r="N28" s="204"/>
      <c r="O28" s="204"/>
      <c r="P28" s="204"/>
      <c r="Q28" s="204"/>
      <c r="R28" s="204">
        <f>SUBTOTAL(9,R23:R27)</f>
        <v>1182351</v>
      </c>
      <c r="S28" s="204">
        <f>SUBTOTAL(9,S23:S27)</f>
        <v>3068408</v>
      </c>
      <c r="T28" s="206"/>
    </row>
    <row r="29" spans="1:20" ht="15.6" outlineLevel="2" collapsed="1">
      <c r="A29" s="203"/>
      <c r="B29" s="111" t="s">
        <v>176</v>
      </c>
      <c r="C29" s="77"/>
      <c r="D29" s="77"/>
      <c r="E29" s="78">
        <f>SUBTOTAL(9,E17:E27)</f>
        <v>2253</v>
      </c>
      <c r="F29" s="79">
        <v>7.4218274810540679E-3</v>
      </c>
      <c r="G29" s="79">
        <v>1.7156753957686049E-2</v>
      </c>
      <c r="H29" s="205">
        <f>SUBTOTAL(9,H17:H27)</f>
        <v>662</v>
      </c>
      <c r="I29" s="205">
        <f>SUBTOTAL(9,I17:I27)</f>
        <v>1591</v>
      </c>
      <c r="J29" s="205">
        <f>SUBTOTAL(9,J17:J27)</f>
        <v>0</v>
      </c>
      <c r="K29" s="204">
        <f>SUBTOTAL(9,K17:K27)</f>
        <v>253</v>
      </c>
      <c r="L29" s="204">
        <f>SUBTOTAL(9,L17:L27)</f>
        <v>2000</v>
      </c>
      <c r="M29" s="204"/>
      <c r="N29" s="204"/>
      <c r="O29" s="204"/>
      <c r="P29" s="204"/>
      <c r="Q29" s="204"/>
      <c r="R29" s="204">
        <f>SUBTOTAL(9,R17:R27)</f>
        <v>1444727</v>
      </c>
      <c r="S29" s="204">
        <f>SUBTOTAL(9,S17:S27)</f>
        <v>3339720</v>
      </c>
      <c r="T29" s="206"/>
    </row>
    <row r="30" spans="1:20" hidden="1" outlineLevel="4">
      <c r="A30" s="203">
        <v>3</v>
      </c>
      <c r="B30" s="204" t="s">
        <v>24</v>
      </c>
      <c r="C30" s="204" t="s">
        <v>4</v>
      </c>
      <c r="D30" s="204" t="s">
        <v>16</v>
      </c>
      <c r="E30" s="64">
        <v>239</v>
      </c>
      <c r="F30" s="65">
        <f t="shared" si="0"/>
        <v>6.0971156826282345E-3</v>
      </c>
      <c r="G30" s="65">
        <f t="shared" si="1"/>
        <v>2.2651286223461958E-3</v>
      </c>
      <c r="H30" s="205">
        <f t="shared" si="2"/>
        <v>239</v>
      </c>
      <c r="I30" s="205">
        <f t="shared" si="3"/>
        <v>0</v>
      </c>
      <c r="J30" s="205">
        <f t="shared" si="4"/>
        <v>0</v>
      </c>
      <c r="K30" s="204">
        <f t="shared" si="5"/>
        <v>0</v>
      </c>
      <c r="L30" s="204">
        <f t="shared" si="6"/>
        <v>239</v>
      </c>
      <c r="M30" s="204">
        <v>1</v>
      </c>
      <c r="N30" s="204">
        <v>30</v>
      </c>
      <c r="O30" s="204">
        <v>17</v>
      </c>
      <c r="P30" s="204">
        <v>3</v>
      </c>
      <c r="Q30" s="204" t="s">
        <v>17</v>
      </c>
      <c r="R30" s="204">
        <v>125903</v>
      </c>
      <c r="S30" s="204">
        <v>46774</v>
      </c>
      <c r="T30" s="206">
        <v>7</v>
      </c>
    </row>
    <row r="31" spans="1:20" hidden="1" outlineLevel="4">
      <c r="A31" s="203">
        <v>3</v>
      </c>
      <c r="B31" s="204" t="s">
        <v>24</v>
      </c>
      <c r="C31" s="204" t="s">
        <v>4</v>
      </c>
      <c r="D31" s="204" t="s">
        <v>19</v>
      </c>
      <c r="E31" s="64">
        <v>125</v>
      </c>
      <c r="F31" s="65">
        <f t="shared" si="0"/>
        <v>5.9959259259259262E-3</v>
      </c>
      <c r="G31" s="65">
        <f t="shared" si="1"/>
        <v>2.8096296296296298E-3</v>
      </c>
      <c r="H31" s="205">
        <f t="shared" si="2"/>
        <v>125</v>
      </c>
      <c r="I31" s="205">
        <f t="shared" si="3"/>
        <v>0</v>
      </c>
      <c r="J31" s="205">
        <f t="shared" si="4"/>
        <v>0</v>
      </c>
      <c r="K31" s="204">
        <f t="shared" si="5"/>
        <v>0</v>
      </c>
      <c r="L31" s="204">
        <f t="shared" si="6"/>
        <v>125</v>
      </c>
      <c r="M31" s="204">
        <v>1</v>
      </c>
      <c r="N31" s="204">
        <v>30</v>
      </c>
      <c r="O31" s="204">
        <v>18</v>
      </c>
      <c r="P31" s="204">
        <v>3</v>
      </c>
      <c r="Q31" s="204" t="s">
        <v>17</v>
      </c>
      <c r="R31" s="204">
        <v>64756</v>
      </c>
      <c r="S31" s="204">
        <v>30344</v>
      </c>
      <c r="T31" s="206">
        <v>7</v>
      </c>
    </row>
    <row r="32" spans="1:20" hidden="1" outlineLevel="4">
      <c r="A32" s="203">
        <v>3</v>
      </c>
      <c r="B32" s="204" t="s">
        <v>24</v>
      </c>
      <c r="C32" s="204" t="s">
        <v>4</v>
      </c>
      <c r="D32" s="204" t="s">
        <v>21</v>
      </c>
      <c r="E32" s="64">
        <v>29</v>
      </c>
      <c r="F32" s="65">
        <f t="shared" si="0"/>
        <v>6.4363825031928485E-3</v>
      </c>
      <c r="G32" s="65">
        <f t="shared" si="1"/>
        <v>3.0272190293742021E-3</v>
      </c>
      <c r="H32" s="205">
        <f t="shared" si="2"/>
        <v>29</v>
      </c>
      <c r="I32" s="205">
        <f t="shared" si="3"/>
        <v>0</v>
      </c>
      <c r="J32" s="205">
        <f t="shared" si="4"/>
        <v>0</v>
      </c>
      <c r="K32" s="204">
        <f t="shared" si="5"/>
        <v>0</v>
      </c>
      <c r="L32" s="204">
        <f t="shared" si="6"/>
        <v>29</v>
      </c>
      <c r="M32" s="204">
        <v>1</v>
      </c>
      <c r="N32" s="204">
        <v>30</v>
      </c>
      <c r="O32" s="204">
        <v>20</v>
      </c>
      <c r="P32" s="204">
        <v>3</v>
      </c>
      <c r="Q32" s="204" t="s">
        <v>17</v>
      </c>
      <c r="R32" s="204">
        <v>16127</v>
      </c>
      <c r="S32" s="204">
        <v>7585</v>
      </c>
      <c r="T32" s="206">
        <v>7</v>
      </c>
    </row>
    <row r="33" spans="1:20" hidden="1" outlineLevel="4">
      <c r="A33" s="203">
        <v>3</v>
      </c>
      <c r="B33" s="204" t="s">
        <v>24</v>
      </c>
      <c r="C33" s="204" t="s">
        <v>4</v>
      </c>
      <c r="D33" s="204" t="s">
        <v>109</v>
      </c>
      <c r="E33" s="64">
        <v>424</v>
      </c>
      <c r="F33" s="65">
        <f t="shared" si="0"/>
        <v>5.8405944269741437E-3</v>
      </c>
      <c r="G33" s="65">
        <f t="shared" si="1"/>
        <v>1.3372423130677848E-3</v>
      </c>
      <c r="H33" s="205">
        <f t="shared" si="2"/>
        <v>424</v>
      </c>
      <c r="I33" s="205">
        <f t="shared" si="3"/>
        <v>0</v>
      </c>
      <c r="J33" s="205">
        <f t="shared" si="4"/>
        <v>0</v>
      </c>
      <c r="K33" s="204">
        <f t="shared" si="5"/>
        <v>424</v>
      </c>
      <c r="L33" s="204">
        <f t="shared" si="6"/>
        <v>0</v>
      </c>
      <c r="M33" s="204">
        <v>3</v>
      </c>
      <c r="N33" s="204">
        <v>30</v>
      </c>
      <c r="O33" s="204">
        <v>162</v>
      </c>
      <c r="P33" s="204">
        <v>3</v>
      </c>
      <c r="Q33" s="204" t="s">
        <v>17</v>
      </c>
      <c r="R33" s="204">
        <v>213962</v>
      </c>
      <c r="S33" s="204">
        <v>48988</v>
      </c>
      <c r="T33" s="206">
        <v>7</v>
      </c>
    </row>
    <row r="34" spans="1:20" hidden="1" outlineLevel="4">
      <c r="A34" s="203">
        <v>3</v>
      </c>
      <c r="B34" s="204" t="s">
        <v>24</v>
      </c>
      <c r="C34" s="204" t="s">
        <v>4</v>
      </c>
      <c r="D34" s="204" t="s">
        <v>107</v>
      </c>
      <c r="E34" s="64">
        <v>6</v>
      </c>
      <c r="F34" s="65">
        <f t="shared" si="0"/>
        <v>1.3356481481481481E-2</v>
      </c>
      <c r="G34" s="65">
        <f t="shared" si="1"/>
        <v>0</v>
      </c>
      <c r="H34" s="205">
        <f t="shared" si="2"/>
        <v>6</v>
      </c>
      <c r="I34" s="205">
        <f t="shared" si="3"/>
        <v>0</v>
      </c>
      <c r="J34" s="205">
        <f t="shared" si="4"/>
        <v>0</v>
      </c>
      <c r="K34" s="204">
        <f t="shared" si="5"/>
        <v>0</v>
      </c>
      <c r="L34" s="204">
        <f t="shared" si="6"/>
        <v>6</v>
      </c>
      <c r="M34" s="204">
        <v>8</v>
      </c>
      <c r="N34" s="204">
        <v>30</v>
      </c>
      <c r="O34" s="204">
        <v>217</v>
      </c>
      <c r="P34" s="204">
        <v>3</v>
      </c>
      <c r="Q34" s="204" t="s">
        <v>17</v>
      </c>
      <c r="R34" s="204">
        <v>6924</v>
      </c>
      <c r="S34" s="204">
        <v>0</v>
      </c>
      <c r="T34" s="206">
        <v>7</v>
      </c>
    </row>
    <row r="35" spans="1:20" hidden="1" outlineLevel="3">
      <c r="A35" s="203"/>
      <c r="B35" s="204"/>
      <c r="C35" s="207" t="s">
        <v>144</v>
      </c>
      <c r="D35" s="127"/>
      <c r="E35" s="128">
        <f>SUBTOTAL(9,E30:E34)</f>
        <v>823</v>
      </c>
      <c r="F35" s="129"/>
      <c r="G35" s="129"/>
      <c r="H35" s="205">
        <f>SUBTOTAL(9,H30:H34)</f>
        <v>823</v>
      </c>
      <c r="I35" s="205">
        <f>SUBTOTAL(9,I30:I34)</f>
        <v>0</v>
      </c>
      <c r="J35" s="205">
        <f>SUBTOTAL(9,J30:J34)</f>
        <v>0</v>
      </c>
      <c r="K35" s="204">
        <f>SUBTOTAL(9,K30:K34)</f>
        <v>424</v>
      </c>
      <c r="L35" s="204">
        <f>SUBTOTAL(9,L30:L34)</f>
        <v>399</v>
      </c>
      <c r="M35" s="204"/>
      <c r="N35" s="204"/>
      <c r="O35" s="204"/>
      <c r="P35" s="204"/>
      <c r="Q35" s="204"/>
      <c r="R35" s="204">
        <f>SUBTOTAL(9,R30:R34)</f>
        <v>427672</v>
      </c>
      <c r="S35" s="204">
        <f>SUBTOTAL(9,S30:S34)</f>
        <v>133691</v>
      </c>
      <c r="T35" s="206"/>
    </row>
    <row r="36" spans="1:20" hidden="1" outlineLevel="4">
      <c r="A36" s="203">
        <v>3</v>
      </c>
      <c r="B36" s="204" t="s">
        <v>24</v>
      </c>
      <c r="C36" s="204" t="s">
        <v>6</v>
      </c>
      <c r="D36" s="204" t="s">
        <v>113</v>
      </c>
      <c r="E36" s="64">
        <v>451</v>
      </c>
      <c r="F36" s="65">
        <f t="shared" si="0"/>
        <v>1.0297076455613041E-2</v>
      </c>
      <c r="G36" s="65">
        <f t="shared" si="1"/>
        <v>2.49096657633243E-3</v>
      </c>
      <c r="H36" s="205">
        <f t="shared" si="2"/>
        <v>0</v>
      </c>
      <c r="I36" s="205">
        <f t="shared" si="3"/>
        <v>0</v>
      </c>
      <c r="J36" s="205">
        <f t="shared" si="4"/>
        <v>451</v>
      </c>
      <c r="K36" s="204">
        <f t="shared" si="5"/>
        <v>451</v>
      </c>
      <c r="L36" s="204">
        <f t="shared" si="6"/>
        <v>0</v>
      </c>
      <c r="M36" s="204">
        <v>3</v>
      </c>
      <c r="N36" s="204">
        <v>30</v>
      </c>
      <c r="O36" s="204">
        <v>202</v>
      </c>
      <c r="P36" s="204">
        <v>5</v>
      </c>
      <c r="Q36" s="204" t="s">
        <v>6</v>
      </c>
      <c r="R36" s="204">
        <v>401240</v>
      </c>
      <c r="S36" s="204">
        <v>97064</v>
      </c>
      <c r="T36" s="206">
        <v>7</v>
      </c>
    </row>
    <row r="37" spans="1:20" hidden="1" outlineLevel="3">
      <c r="A37" s="203"/>
      <c r="B37" s="204"/>
      <c r="C37" s="210" t="s">
        <v>146</v>
      </c>
      <c r="D37" s="135"/>
      <c r="E37" s="136">
        <f>SUBTOTAL(9,E36:E36)</f>
        <v>451</v>
      </c>
      <c r="F37" s="137"/>
      <c r="G37" s="137"/>
      <c r="H37" s="205">
        <f>SUBTOTAL(9,H36:H36)</f>
        <v>0</v>
      </c>
      <c r="I37" s="205">
        <f>SUBTOTAL(9,I36:I36)</f>
        <v>0</v>
      </c>
      <c r="J37" s="205">
        <f>SUBTOTAL(9,J36:J36)</f>
        <v>451</v>
      </c>
      <c r="K37" s="204">
        <f>SUBTOTAL(9,K36:K36)</f>
        <v>451</v>
      </c>
      <c r="L37" s="204">
        <f>SUBTOTAL(9,L36:L36)</f>
        <v>0</v>
      </c>
      <c r="M37" s="204"/>
      <c r="N37" s="204"/>
      <c r="O37" s="204"/>
      <c r="P37" s="204"/>
      <c r="Q37" s="204"/>
      <c r="R37" s="204">
        <f>SUBTOTAL(9,R36:R36)</f>
        <v>401240</v>
      </c>
      <c r="S37" s="204">
        <f>SUBTOTAL(9,S36:S36)</f>
        <v>97064</v>
      </c>
      <c r="T37" s="206"/>
    </row>
    <row r="38" spans="1:20" ht="15.6" outlineLevel="2" collapsed="1">
      <c r="A38" s="203"/>
      <c r="B38" s="111" t="s">
        <v>82</v>
      </c>
      <c r="C38" s="77"/>
      <c r="D38" s="77"/>
      <c r="E38" s="78">
        <f>SUBTOTAL(9,E30:E36)</f>
        <v>1274</v>
      </c>
      <c r="F38" s="79">
        <v>7.5305250305250301E-3</v>
      </c>
      <c r="G38" s="79">
        <v>2.0963700651200653E-3</v>
      </c>
      <c r="H38" s="205">
        <f>SUBTOTAL(9,H30:H36)</f>
        <v>823</v>
      </c>
      <c r="I38" s="205">
        <f>SUBTOTAL(9,I30:I36)</f>
        <v>0</v>
      </c>
      <c r="J38" s="205">
        <f>SUBTOTAL(9,J30:J36)</f>
        <v>451</v>
      </c>
      <c r="K38" s="204">
        <f>SUBTOTAL(9,K30:K36)</f>
        <v>875</v>
      </c>
      <c r="L38" s="204">
        <f>SUBTOTAL(9,L30:L36)</f>
        <v>399</v>
      </c>
      <c r="M38" s="204"/>
      <c r="N38" s="204"/>
      <c r="O38" s="204"/>
      <c r="P38" s="204"/>
      <c r="Q38" s="204"/>
      <c r="R38" s="204">
        <f>SUBTOTAL(9,R30:R36)</f>
        <v>828912</v>
      </c>
      <c r="S38" s="204">
        <f>SUBTOTAL(9,S30:S36)</f>
        <v>230755</v>
      </c>
      <c r="T38" s="206"/>
    </row>
    <row r="39" spans="1:20" hidden="1" outlineLevel="4">
      <c r="A39" s="203">
        <v>3</v>
      </c>
      <c r="B39" s="204" t="s">
        <v>25</v>
      </c>
      <c r="C39" s="204" t="s">
        <v>4</v>
      </c>
      <c r="D39" s="204" t="s">
        <v>16</v>
      </c>
      <c r="E39" s="64">
        <v>92</v>
      </c>
      <c r="F39" s="65">
        <f t="shared" si="0"/>
        <v>8.5436795491143323E-3</v>
      </c>
      <c r="G39" s="65">
        <f t="shared" si="1"/>
        <v>8.8500150966183584E-3</v>
      </c>
      <c r="H39" s="205">
        <f t="shared" si="2"/>
        <v>92</v>
      </c>
      <c r="I39" s="205">
        <f t="shared" si="3"/>
        <v>0</v>
      </c>
      <c r="J39" s="205">
        <f t="shared" si="4"/>
        <v>0</v>
      </c>
      <c r="K39" s="204">
        <f t="shared" si="5"/>
        <v>0</v>
      </c>
      <c r="L39" s="204">
        <f t="shared" si="6"/>
        <v>92</v>
      </c>
      <c r="M39" s="204">
        <v>1</v>
      </c>
      <c r="N39" s="204">
        <v>27</v>
      </c>
      <c r="O39" s="204">
        <v>17</v>
      </c>
      <c r="P39" s="204">
        <v>3</v>
      </c>
      <c r="Q39" s="204" t="s">
        <v>17</v>
      </c>
      <c r="R39" s="204">
        <v>67912</v>
      </c>
      <c r="S39" s="204">
        <v>70347</v>
      </c>
      <c r="T39" s="206">
        <v>7</v>
      </c>
    </row>
    <row r="40" spans="1:20" hidden="1" outlineLevel="4">
      <c r="A40" s="203">
        <v>3</v>
      </c>
      <c r="B40" s="204" t="s">
        <v>25</v>
      </c>
      <c r="C40" s="204" t="s">
        <v>4</v>
      </c>
      <c r="D40" s="204" t="s">
        <v>19</v>
      </c>
      <c r="E40" s="64">
        <v>88</v>
      </c>
      <c r="F40" s="65">
        <f t="shared" si="0"/>
        <v>7.0703125000000002E-3</v>
      </c>
      <c r="G40" s="65">
        <f t="shared" si="1"/>
        <v>4.9006997053872058E-3</v>
      </c>
      <c r="H40" s="205">
        <f t="shared" si="2"/>
        <v>88</v>
      </c>
      <c r="I40" s="205">
        <f t="shared" si="3"/>
        <v>0</v>
      </c>
      <c r="J40" s="205">
        <f t="shared" si="4"/>
        <v>0</v>
      </c>
      <c r="K40" s="204">
        <f t="shared" si="5"/>
        <v>0</v>
      </c>
      <c r="L40" s="204">
        <f t="shared" si="6"/>
        <v>88</v>
      </c>
      <c r="M40" s="204">
        <v>1</v>
      </c>
      <c r="N40" s="204">
        <v>27</v>
      </c>
      <c r="O40" s="204">
        <v>18</v>
      </c>
      <c r="P40" s="204">
        <v>3</v>
      </c>
      <c r="Q40" s="204" t="s">
        <v>17</v>
      </c>
      <c r="R40" s="204">
        <v>53757</v>
      </c>
      <c r="S40" s="204">
        <v>37261</v>
      </c>
      <c r="T40" s="206">
        <v>7</v>
      </c>
    </row>
    <row r="41" spans="1:20" hidden="1" outlineLevel="4">
      <c r="A41" s="203">
        <v>3</v>
      </c>
      <c r="B41" s="204" t="s">
        <v>25</v>
      </c>
      <c r="C41" s="204" t="s">
        <v>4</v>
      </c>
      <c r="D41" s="204" t="s">
        <v>21</v>
      </c>
      <c r="E41" s="64">
        <v>11</v>
      </c>
      <c r="F41" s="65">
        <f t="shared" si="0"/>
        <v>8.4343434343434349E-3</v>
      </c>
      <c r="G41" s="65">
        <f t="shared" si="1"/>
        <v>2.1517255892255891E-3</v>
      </c>
      <c r="H41" s="205">
        <f t="shared" si="2"/>
        <v>11</v>
      </c>
      <c r="I41" s="205">
        <f t="shared" si="3"/>
        <v>0</v>
      </c>
      <c r="J41" s="205">
        <f t="shared" si="4"/>
        <v>0</v>
      </c>
      <c r="K41" s="204">
        <f t="shared" si="5"/>
        <v>0</v>
      </c>
      <c r="L41" s="204">
        <f t="shared" si="6"/>
        <v>11</v>
      </c>
      <c r="M41" s="204">
        <v>1</v>
      </c>
      <c r="N41" s="204">
        <v>27</v>
      </c>
      <c r="O41" s="204">
        <v>20</v>
      </c>
      <c r="P41" s="204">
        <v>3</v>
      </c>
      <c r="Q41" s="204" t="s">
        <v>17</v>
      </c>
      <c r="R41" s="204">
        <v>8016</v>
      </c>
      <c r="S41" s="204">
        <v>2045</v>
      </c>
      <c r="T41" s="206">
        <v>7</v>
      </c>
    </row>
    <row r="42" spans="1:20" hidden="1" outlineLevel="4">
      <c r="A42" s="203">
        <v>3</v>
      </c>
      <c r="B42" s="204" t="s">
        <v>25</v>
      </c>
      <c r="C42" s="204" t="s">
        <v>4</v>
      </c>
      <c r="D42" s="204" t="s">
        <v>109</v>
      </c>
      <c r="E42" s="64">
        <v>195</v>
      </c>
      <c r="F42" s="65">
        <f t="shared" si="0"/>
        <v>6.816239316239316E-3</v>
      </c>
      <c r="G42" s="65">
        <f t="shared" si="1"/>
        <v>2.892509496676163E-3</v>
      </c>
      <c r="H42" s="205">
        <f t="shared" si="2"/>
        <v>195</v>
      </c>
      <c r="I42" s="205">
        <f t="shared" si="3"/>
        <v>0</v>
      </c>
      <c r="J42" s="205">
        <f t="shared" si="4"/>
        <v>0</v>
      </c>
      <c r="K42" s="204">
        <f t="shared" si="5"/>
        <v>195</v>
      </c>
      <c r="L42" s="204">
        <f t="shared" si="6"/>
        <v>0</v>
      </c>
      <c r="M42" s="204">
        <v>3</v>
      </c>
      <c r="N42" s="204">
        <v>27</v>
      </c>
      <c r="O42" s="204">
        <v>162</v>
      </c>
      <c r="P42" s="204">
        <v>3</v>
      </c>
      <c r="Q42" s="204" t="s">
        <v>17</v>
      </c>
      <c r="R42" s="204">
        <v>114840</v>
      </c>
      <c r="S42" s="204">
        <v>48733</v>
      </c>
      <c r="T42" s="206">
        <v>7</v>
      </c>
    </row>
    <row r="43" spans="1:20" hidden="1" outlineLevel="4">
      <c r="A43" s="203">
        <v>3</v>
      </c>
      <c r="B43" s="204" t="s">
        <v>25</v>
      </c>
      <c r="C43" s="204" t="s">
        <v>4</v>
      </c>
      <c r="D43" s="204" t="s">
        <v>107</v>
      </c>
      <c r="E43" s="64">
        <v>32</v>
      </c>
      <c r="F43" s="65">
        <f t="shared" si="0"/>
        <v>1.8737340856481481E-2</v>
      </c>
      <c r="G43" s="65">
        <f t="shared" si="1"/>
        <v>0</v>
      </c>
      <c r="H43" s="205">
        <f t="shared" si="2"/>
        <v>32</v>
      </c>
      <c r="I43" s="205">
        <f t="shared" si="3"/>
        <v>0</v>
      </c>
      <c r="J43" s="205">
        <f t="shared" si="4"/>
        <v>0</v>
      </c>
      <c r="K43" s="204">
        <f t="shared" si="5"/>
        <v>0</v>
      </c>
      <c r="L43" s="204">
        <f t="shared" si="6"/>
        <v>32</v>
      </c>
      <c r="M43" s="204">
        <v>8</v>
      </c>
      <c r="N43" s="204">
        <v>27</v>
      </c>
      <c r="O43" s="204">
        <v>217</v>
      </c>
      <c r="P43" s="204">
        <v>3</v>
      </c>
      <c r="Q43" s="204" t="s">
        <v>17</v>
      </c>
      <c r="R43" s="204">
        <v>51805</v>
      </c>
      <c r="S43" s="204">
        <v>0</v>
      </c>
      <c r="T43" s="206">
        <v>7</v>
      </c>
    </row>
    <row r="44" spans="1:20" hidden="1" outlineLevel="3">
      <c r="A44" s="203"/>
      <c r="B44" s="204"/>
      <c r="C44" s="207" t="s">
        <v>144</v>
      </c>
      <c r="D44" s="127"/>
      <c r="E44" s="128">
        <f>SUBTOTAL(9,E39:E43)</f>
        <v>418</v>
      </c>
      <c r="F44" s="129"/>
      <c r="G44" s="129"/>
      <c r="H44" s="205">
        <f>SUBTOTAL(9,H39:H43)</f>
        <v>418</v>
      </c>
      <c r="I44" s="205">
        <f>SUBTOTAL(9,I39:I43)</f>
        <v>0</v>
      </c>
      <c r="J44" s="205">
        <f>SUBTOTAL(9,J39:J43)</f>
        <v>0</v>
      </c>
      <c r="K44" s="204">
        <f>SUBTOTAL(9,K39:K43)</f>
        <v>195</v>
      </c>
      <c r="L44" s="204">
        <f>SUBTOTAL(9,L39:L43)</f>
        <v>223</v>
      </c>
      <c r="M44" s="204"/>
      <c r="N44" s="204"/>
      <c r="O44" s="204"/>
      <c r="P44" s="204"/>
      <c r="Q44" s="204"/>
      <c r="R44" s="204">
        <f>SUBTOTAL(9,R39:R43)</f>
        <v>296330</v>
      </c>
      <c r="S44" s="204">
        <f>SUBTOTAL(9,S39:S43)</f>
        <v>158386</v>
      </c>
      <c r="T44" s="206"/>
    </row>
    <row r="45" spans="1:20" hidden="1" outlineLevel="4">
      <c r="A45" s="203">
        <v>3</v>
      </c>
      <c r="B45" s="204" t="s">
        <v>25</v>
      </c>
      <c r="C45" s="204" t="s">
        <v>6</v>
      </c>
      <c r="D45" s="204" t="s">
        <v>114</v>
      </c>
      <c r="E45" s="64">
        <v>219</v>
      </c>
      <c r="F45" s="65">
        <f t="shared" si="0"/>
        <v>1.7227982834432606E-2</v>
      </c>
      <c r="G45" s="65">
        <f t="shared" si="1"/>
        <v>5.1904173008625069E-3</v>
      </c>
      <c r="H45" s="205">
        <f t="shared" si="2"/>
        <v>0</v>
      </c>
      <c r="I45" s="205">
        <f t="shared" si="3"/>
        <v>0</v>
      </c>
      <c r="J45" s="205">
        <f t="shared" si="4"/>
        <v>219</v>
      </c>
      <c r="K45" s="204">
        <f t="shared" si="5"/>
        <v>219</v>
      </c>
      <c r="L45" s="204">
        <f t="shared" si="6"/>
        <v>0</v>
      </c>
      <c r="M45" s="204">
        <v>3</v>
      </c>
      <c r="N45" s="204">
        <v>27</v>
      </c>
      <c r="O45" s="204">
        <v>169</v>
      </c>
      <c r="P45" s="204">
        <v>5</v>
      </c>
      <c r="Q45" s="204" t="s">
        <v>6</v>
      </c>
      <c r="R45" s="204">
        <v>325981</v>
      </c>
      <c r="S45" s="204">
        <v>98211</v>
      </c>
      <c r="T45" s="206">
        <v>7</v>
      </c>
    </row>
    <row r="46" spans="1:20" hidden="1" outlineLevel="3">
      <c r="A46" s="203"/>
      <c r="B46" s="204"/>
      <c r="C46" s="210" t="s">
        <v>146</v>
      </c>
      <c r="D46" s="135"/>
      <c r="E46" s="136">
        <f>SUBTOTAL(9,E45:E45)</f>
        <v>219</v>
      </c>
      <c r="F46" s="137"/>
      <c r="G46" s="137"/>
      <c r="H46" s="205">
        <f>SUBTOTAL(9,H45:H45)</f>
        <v>0</v>
      </c>
      <c r="I46" s="205">
        <f>SUBTOTAL(9,I45:I45)</f>
        <v>0</v>
      </c>
      <c r="J46" s="205">
        <f>SUBTOTAL(9,J45:J45)</f>
        <v>219</v>
      </c>
      <c r="K46" s="204">
        <f>SUBTOTAL(9,K45:K45)</f>
        <v>219</v>
      </c>
      <c r="L46" s="204">
        <f>SUBTOTAL(9,L45:L45)</f>
        <v>0</v>
      </c>
      <c r="M46" s="204"/>
      <c r="N46" s="204"/>
      <c r="O46" s="204"/>
      <c r="P46" s="204"/>
      <c r="Q46" s="204"/>
      <c r="R46" s="204">
        <f>SUBTOTAL(9,R45:R45)</f>
        <v>325981</v>
      </c>
      <c r="S46" s="204">
        <f>SUBTOTAL(9,S45:S45)</f>
        <v>98211</v>
      </c>
      <c r="T46" s="206"/>
    </row>
    <row r="47" spans="1:20" ht="15.6" outlineLevel="2" collapsed="1">
      <c r="A47" s="203"/>
      <c r="B47" s="111" t="s">
        <v>83</v>
      </c>
      <c r="C47" s="77"/>
      <c r="D47" s="77"/>
      <c r="E47" s="78">
        <f>SUBTOTAL(9,E39:E45)</f>
        <v>637</v>
      </c>
      <c r="F47" s="79">
        <v>1.1307179923251353E-2</v>
      </c>
      <c r="G47" s="79">
        <v>4.6622805104947962E-3</v>
      </c>
      <c r="H47" s="205">
        <f>SUBTOTAL(9,H39:H45)</f>
        <v>418</v>
      </c>
      <c r="I47" s="205">
        <f>SUBTOTAL(9,I39:I45)</f>
        <v>0</v>
      </c>
      <c r="J47" s="205">
        <f>SUBTOTAL(9,J39:J45)</f>
        <v>219</v>
      </c>
      <c r="K47" s="204">
        <f>SUBTOTAL(9,K39:K45)</f>
        <v>414</v>
      </c>
      <c r="L47" s="204">
        <f>SUBTOTAL(9,L39:L45)</f>
        <v>223</v>
      </c>
      <c r="M47" s="204"/>
      <c r="N47" s="204"/>
      <c r="O47" s="204"/>
      <c r="P47" s="204"/>
      <c r="Q47" s="204"/>
      <c r="R47" s="204">
        <f>SUBTOTAL(9,R39:R45)</f>
        <v>622311</v>
      </c>
      <c r="S47" s="204">
        <f>SUBTOTAL(9,S39:S45)</f>
        <v>256597</v>
      </c>
      <c r="T47" s="206"/>
    </row>
    <row r="48" spans="1:20" hidden="1" outlineLevel="4">
      <c r="A48" s="203">
        <v>3</v>
      </c>
      <c r="B48" s="204" t="s">
        <v>26</v>
      </c>
      <c r="C48" s="204" t="s">
        <v>4</v>
      </c>
      <c r="D48" s="204" t="s">
        <v>16</v>
      </c>
      <c r="E48" s="64">
        <v>506</v>
      </c>
      <c r="F48" s="65">
        <f t="shared" si="0"/>
        <v>7.7095227638705899E-3</v>
      </c>
      <c r="G48" s="65">
        <f t="shared" si="1"/>
        <v>7.9212642731664468E-3</v>
      </c>
      <c r="H48" s="205">
        <f t="shared" si="2"/>
        <v>506</v>
      </c>
      <c r="I48" s="205">
        <f t="shared" si="3"/>
        <v>0</v>
      </c>
      <c r="J48" s="205">
        <f t="shared" si="4"/>
        <v>0</v>
      </c>
      <c r="K48" s="204">
        <f t="shared" si="5"/>
        <v>0</v>
      </c>
      <c r="L48" s="204">
        <f t="shared" si="6"/>
        <v>506</v>
      </c>
      <c r="M48" s="204">
        <v>1</v>
      </c>
      <c r="N48" s="204">
        <v>16</v>
      </c>
      <c r="O48" s="204">
        <v>17</v>
      </c>
      <c r="P48" s="204">
        <v>3</v>
      </c>
      <c r="Q48" s="204" t="s">
        <v>17</v>
      </c>
      <c r="R48" s="204">
        <v>337048</v>
      </c>
      <c r="S48" s="204">
        <v>346305</v>
      </c>
      <c r="T48" s="206">
        <v>7</v>
      </c>
    </row>
    <row r="49" spans="1:20" hidden="1" outlineLevel="4">
      <c r="A49" s="203">
        <v>3</v>
      </c>
      <c r="B49" s="204" t="s">
        <v>26</v>
      </c>
      <c r="C49" s="204" t="s">
        <v>4</v>
      </c>
      <c r="D49" s="204" t="s">
        <v>19</v>
      </c>
      <c r="E49" s="64">
        <v>47</v>
      </c>
      <c r="F49" s="65">
        <f t="shared" si="0"/>
        <v>5.8500788022064617E-3</v>
      </c>
      <c r="G49" s="65">
        <f t="shared" si="1"/>
        <v>4.6439125295508277E-3</v>
      </c>
      <c r="H49" s="205">
        <f t="shared" si="2"/>
        <v>47</v>
      </c>
      <c r="I49" s="205">
        <f t="shared" si="3"/>
        <v>0</v>
      </c>
      <c r="J49" s="205">
        <f t="shared" si="4"/>
        <v>0</v>
      </c>
      <c r="K49" s="204">
        <f t="shared" si="5"/>
        <v>0</v>
      </c>
      <c r="L49" s="204">
        <f t="shared" si="6"/>
        <v>47</v>
      </c>
      <c r="M49" s="204">
        <v>1</v>
      </c>
      <c r="N49" s="204">
        <v>16</v>
      </c>
      <c r="O49" s="204">
        <v>18</v>
      </c>
      <c r="P49" s="204">
        <v>3</v>
      </c>
      <c r="Q49" s="204" t="s">
        <v>17</v>
      </c>
      <c r="R49" s="204">
        <v>23756</v>
      </c>
      <c r="S49" s="204">
        <v>18858</v>
      </c>
      <c r="T49" s="206">
        <v>7</v>
      </c>
    </row>
    <row r="50" spans="1:20" hidden="1" outlineLevel="4">
      <c r="A50" s="203">
        <v>3</v>
      </c>
      <c r="B50" s="204" t="s">
        <v>26</v>
      </c>
      <c r="C50" s="204" t="s">
        <v>4</v>
      </c>
      <c r="D50" s="204" t="s">
        <v>20</v>
      </c>
      <c r="E50" s="64">
        <v>388</v>
      </c>
      <c r="F50" s="65">
        <f t="shared" si="0"/>
        <v>8.1800961722031315E-3</v>
      </c>
      <c r="G50" s="65">
        <f t="shared" si="1"/>
        <v>1.3730103331424206E-2</v>
      </c>
      <c r="H50" s="205">
        <f t="shared" si="2"/>
        <v>388</v>
      </c>
      <c r="I50" s="205">
        <f t="shared" si="3"/>
        <v>0</v>
      </c>
      <c r="J50" s="205">
        <f t="shared" si="4"/>
        <v>0</v>
      </c>
      <c r="K50" s="204">
        <f t="shared" si="5"/>
        <v>0</v>
      </c>
      <c r="L50" s="204">
        <f t="shared" si="6"/>
        <v>388</v>
      </c>
      <c r="M50" s="204">
        <v>1</v>
      </c>
      <c r="N50" s="204">
        <v>16</v>
      </c>
      <c r="O50" s="204">
        <v>19</v>
      </c>
      <c r="P50" s="204">
        <v>3</v>
      </c>
      <c r="Q50" s="204" t="s">
        <v>17</v>
      </c>
      <c r="R50" s="204">
        <v>274223</v>
      </c>
      <c r="S50" s="204">
        <v>460277</v>
      </c>
      <c r="T50" s="206">
        <v>7</v>
      </c>
    </row>
    <row r="51" spans="1:20" hidden="1" outlineLevel="4">
      <c r="A51" s="203">
        <v>3</v>
      </c>
      <c r="B51" s="204" t="s">
        <v>26</v>
      </c>
      <c r="C51" s="204" t="s">
        <v>4</v>
      </c>
      <c r="D51" s="204" t="s">
        <v>21</v>
      </c>
      <c r="E51" s="64">
        <v>51</v>
      </c>
      <c r="F51" s="65">
        <f t="shared" si="0"/>
        <v>6.030092592592593E-3</v>
      </c>
      <c r="G51" s="65">
        <f t="shared" si="1"/>
        <v>3.7838144517066087E-3</v>
      </c>
      <c r="H51" s="205">
        <f t="shared" si="2"/>
        <v>51</v>
      </c>
      <c r="I51" s="205">
        <f t="shared" si="3"/>
        <v>0</v>
      </c>
      <c r="J51" s="205">
        <f t="shared" si="4"/>
        <v>0</v>
      </c>
      <c r="K51" s="204">
        <f t="shared" si="5"/>
        <v>0</v>
      </c>
      <c r="L51" s="204">
        <f t="shared" si="6"/>
        <v>51</v>
      </c>
      <c r="M51" s="204">
        <v>1</v>
      </c>
      <c r="N51" s="204">
        <v>16</v>
      </c>
      <c r="O51" s="204">
        <v>20</v>
      </c>
      <c r="P51" s="204">
        <v>3</v>
      </c>
      <c r="Q51" s="204" t="s">
        <v>17</v>
      </c>
      <c r="R51" s="204">
        <v>26571</v>
      </c>
      <c r="S51" s="204">
        <v>16673</v>
      </c>
      <c r="T51" s="206">
        <v>7</v>
      </c>
    </row>
    <row r="52" spans="1:20" hidden="1" outlineLevel="4">
      <c r="A52" s="203">
        <v>3</v>
      </c>
      <c r="B52" s="204" t="s">
        <v>26</v>
      </c>
      <c r="C52" s="204" t="s">
        <v>4</v>
      </c>
      <c r="D52" s="204" t="s">
        <v>169</v>
      </c>
      <c r="E52" s="64">
        <v>19</v>
      </c>
      <c r="F52" s="65">
        <f t="shared" si="0"/>
        <v>9.0332602339181292E-3</v>
      </c>
      <c r="G52" s="65">
        <f t="shared" si="1"/>
        <v>3.6823830409356724E-3</v>
      </c>
      <c r="H52" s="205">
        <f t="shared" si="2"/>
        <v>19</v>
      </c>
      <c r="I52" s="205">
        <f t="shared" si="3"/>
        <v>0</v>
      </c>
      <c r="J52" s="205">
        <f t="shared" si="4"/>
        <v>0</v>
      </c>
      <c r="K52" s="204">
        <f t="shared" si="5"/>
        <v>19</v>
      </c>
      <c r="L52" s="204">
        <f t="shared" si="6"/>
        <v>0</v>
      </c>
      <c r="M52" s="204">
        <v>3</v>
      </c>
      <c r="N52" s="204">
        <v>16</v>
      </c>
      <c r="O52" s="204">
        <v>94</v>
      </c>
      <c r="P52" s="204">
        <v>3</v>
      </c>
      <c r="Q52" s="204" t="s">
        <v>17</v>
      </c>
      <c r="R52" s="204">
        <v>14829</v>
      </c>
      <c r="S52" s="204">
        <v>6045</v>
      </c>
      <c r="T52" s="206">
        <v>7</v>
      </c>
    </row>
    <row r="53" spans="1:20" hidden="1" outlineLevel="4">
      <c r="A53" s="203">
        <v>3</v>
      </c>
      <c r="B53" s="204" t="s">
        <v>26</v>
      </c>
      <c r="C53" s="204" t="s">
        <v>4</v>
      </c>
      <c r="D53" s="204" t="s">
        <v>115</v>
      </c>
      <c r="E53" s="64">
        <v>1116</v>
      </c>
      <c r="F53" s="65">
        <f t="shared" si="0"/>
        <v>8.5188089074737829E-3</v>
      </c>
      <c r="G53" s="65">
        <f t="shared" si="1"/>
        <v>2.8663256670649145E-3</v>
      </c>
      <c r="H53" s="205">
        <f t="shared" si="2"/>
        <v>1116</v>
      </c>
      <c r="I53" s="205">
        <f t="shared" si="3"/>
        <v>0</v>
      </c>
      <c r="J53" s="205">
        <f t="shared" si="4"/>
        <v>0</v>
      </c>
      <c r="K53" s="204">
        <f t="shared" si="5"/>
        <v>1116</v>
      </c>
      <c r="L53" s="204">
        <f t="shared" si="6"/>
        <v>0</v>
      </c>
      <c r="M53" s="204">
        <v>3</v>
      </c>
      <c r="N53" s="204">
        <v>16</v>
      </c>
      <c r="O53" s="204">
        <v>171</v>
      </c>
      <c r="P53" s="204">
        <v>3</v>
      </c>
      <c r="Q53" s="204" t="s">
        <v>17</v>
      </c>
      <c r="R53" s="204">
        <v>821404</v>
      </c>
      <c r="S53" s="204">
        <v>276378</v>
      </c>
      <c r="T53" s="206">
        <v>7</v>
      </c>
    </row>
    <row r="54" spans="1:20" hidden="1" outlineLevel="4">
      <c r="A54" s="203">
        <v>3</v>
      </c>
      <c r="B54" s="204" t="s">
        <v>26</v>
      </c>
      <c r="C54" s="204" t="s">
        <v>4</v>
      </c>
      <c r="D54" s="204" t="s">
        <v>107</v>
      </c>
      <c r="E54" s="64">
        <v>51</v>
      </c>
      <c r="F54" s="65">
        <f t="shared" si="0"/>
        <v>5.8299291938997818E-3</v>
      </c>
      <c r="G54" s="65">
        <f t="shared" si="1"/>
        <v>0</v>
      </c>
      <c r="H54" s="205">
        <f t="shared" si="2"/>
        <v>51</v>
      </c>
      <c r="I54" s="205">
        <f t="shared" si="3"/>
        <v>0</v>
      </c>
      <c r="J54" s="205">
        <f t="shared" si="4"/>
        <v>0</v>
      </c>
      <c r="K54" s="204">
        <f t="shared" si="5"/>
        <v>0</v>
      </c>
      <c r="L54" s="204">
        <f t="shared" si="6"/>
        <v>51</v>
      </c>
      <c r="M54" s="204">
        <v>8</v>
      </c>
      <c r="N54" s="204">
        <v>16</v>
      </c>
      <c r="O54" s="204">
        <v>217</v>
      </c>
      <c r="P54" s="204">
        <v>3</v>
      </c>
      <c r="Q54" s="204" t="s">
        <v>17</v>
      </c>
      <c r="R54" s="204">
        <v>25689</v>
      </c>
      <c r="S54" s="204">
        <v>0</v>
      </c>
      <c r="T54" s="206">
        <v>7</v>
      </c>
    </row>
    <row r="55" spans="1:20" hidden="1" outlineLevel="4">
      <c r="A55" s="203">
        <v>3</v>
      </c>
      <c r="B55" s="204" t="s">
        <v>26</v>
      </c>
      <c r="C55" s="204" t="s">
        <v>4</v>
      </c>
      <c r="D55" s="204" t="s">
        <v>111</v>
      </c>
      <c r="E55" s="64">
        <v>2</v>
      </c>
      <c r="F55" s="65">
        <f t="shared" si="0"/>
        <v>1.0775462962962962E-2</v>
      </c>
      <c r="G55" s="65">
        <f t="shared" si="1"/>
        <v>1.4699074074074074E-3</v>
      </c>
      <c r="H55" s="205">
        <f t="shared" si="2"/>
        <v>2</v>
      </c>
      <c r="I55" s="205">
        <f t="shared" si="3"/>
        <v>0</v>
      </c>
      <c r="J55" s="205">
        <f t="shared" si="4"/>
        <v>0</v>
      </c>
      <c r="K55" s="204">
        <f t="shared" si="5"/>
        <v>2</v>
      </c>
      <c r="L55" s="204">
        <f t="shared" si="6"/>
        <v>0</v>
      </c>
      <c r="M55" s="204">
        <v>3</v>
      </c>
      <c r="N55" s="204">
        <v>16</v>
      </c>
      <c r="O55" s="204">
        <v>224</v>
      </c>
      <c r="P55" s="204">
        <v>3</v>
      </c>
      <c r="Q55" s="204" t="s">
        <v>17</v>
      </c>
      <c r="R55" s="204">
        <v>1862</v>
      </c>
      <c r="S55" s="204">
        <v>254</v>
      </c>
      <c r="T55" s="206">
        <v>7</v>
      </c>
    </row>
    <row r="56" spans="1:20" hidden="1" outlineLevel="3">
      <c r="A56" s="203"/>
      <c r="B56" s="204"/>
      <c r="C56" s="207" t="s">
        <v>144</v>
      </c>
      <c r="D56" s="127"/>
      <c r="E56" s="128">
        <f>SUBTOTAL(9,E48:E55)</f>
        <v>2180</v>
      </c>
      <c r="F56" s="129"/>
      <c r="G56" s="129"/>
      <c r="H56" s="205">
        <f>SUBTOTAL(9,H48:H55)</f>
        <v>2180</v>
      </c>
      <c r="I56" s="205">
        <f>SUBTOTAL(9,I48:I55)</f>
        <v>0</v>
      </c>
      <c r="J56" s="205">
        <f>SUBTOTAL(9,J48:J55)</f>
        <v>0</v>
      </c>
      <c r="K56" s="204">
        <f>SUBTOTAL(9,K48:K55)</f>
        <v>1137</v>
      </c>
      <c r="L56" s="204">
        <f>SUBTOTAL(9,L48:L55)</f>
        <v>1043</v>
      </c>
      <c r="M56" s="204"/>
      <c r="N56" s="204"/>
      <c r="O56" s="204"/>
      <c r="P56" s="204"/>
      <c r="Q56" s="204"/>
      <c r="R56" s="204">
        <f>SUBTOTAL(9,R48:R55)</f>
        <v>1525382</v>
      </c>
      <c r="S56" s="204">
        <f>SUBTOTAL(9,S48:S55)</f>
        <v>1124790</v>
      </c>
      <c r="T56" s="206"/>
    </row>
    <row r="57" spans="1:20" ht="15.6" outlineLevel="2" collapsed="1">
      <c r="A57" s="203"/>
      <c r="B57" s="111" t="s">
        <v>84</v>
      </c>
      <c r="C57" s="77"/>
      <c r="D57" s="77"/>
      <c r="E57" s="78">
        <f>SUBTOTAL(9,E48:E55)</f>
        <v>2180</v>
      </c>
      <c r="F57" s="79">
        <v>8.0985707611281009E-3</v>
      </c>
      <c r="G57" s="79">
        <v>5.9717443934760445E-3</v>
      </c>
      <c r="H57" s="205">
        <f>SUBTOTAL(9,H48:H55)</f>
        <v>2180</v>
      </c>
      <c r="I57" s="205">
        <f>SUBTOTAL(9,I48:I55)</f>
        <v>0</v>
      </c>
      <c r="J57" s="205">
        <f>SUBTOTAL(9,J48:J55)</f>
        <v>0</v>
      </c>
      <c r="K57" s="204">
        <f>SUBTOTAL(9,K48:K55)</f>
        <v>1137</v>
      </c>
      <c r="L57" s="204">
        <f>SUBTOTAL(9,L48:L55)</f>
        <v>1043</v>
      </c>
      <c r="M57" s="204"/>
      <c r="N57" s="204"/>
      <c r="O57" s="204"/>
      <c r="P57" s="204"/>
      <c r="Q57" s="204"/>
      <c r="R57" s="204">
        <f>SUBTOTAL(9,R48:R55)</f>
        <v>1525382</v>
      </c>
      <c r="S57" s="204">
        <f>SUBTOTAL(9,S48:S55)</f>
        <v>1124790</v>
      </c>
      <c r="T57" s="206"/>
    </row>
    <row r="58" spans="1:20" hidden="1" outlineLevel="4">
      <c r="A58" s="203">
        <v>3</v>
      </c>
      <c r="B58" s="204" t="s">
        <v>27</v>
      </c>
      <c r="C58" s="204" t="s">
        <v>4</v>
      </c>
      <c r="D58" s="204" t="s">
        <v>16</v>
      </c>
      <c r="E58" s="64">
        <v>125</v>
      </c>
      <c r="F58" s="65">
        <f t="shared" si="0"/>
        <v>8.1973148148148153E-3</v>
      </c>
      <c r="G58" s="65">
        <f t="shared" si="1"/>
        <v>1.7296759259259258E-2</v>
      </c>
      <c r="H58" s="205">
        <f t="shared" si="2"/>
        <v>125</v>
      </c>
      <c r="I58" s="205">
        <f t="shared" si="3"/>
        <v>0</v>
      </c>
      <c r="J58" s="205">
        <f t="shared" si="4"/>
        <v>0</v>
      </c>
      <c r="K58" s="204">
        <f t="shared" si="5"/>
        <v>0</v>
      </c>
      <c r="L58" s="204">
        <f t="shared" si="6"/>
        <v>125</v>
      </c>
      <c r="M58" s="204">
        <v>1</v>
      </c>
      <c r="N58" s="204">
        <v>26</v>
      </c>
      <c r="O58" s="204">
        <v>17</v>
      </c>
      <c r="P58" s="204">
        <v>3</v>
      </c>
      <c r="Q58" s="204" t="s">
        <v>17</v>
      </c>
      <c r="R58" s="204">
        <v>88531</v>
      </c>
      <c r="S58" s="204">
        <v>186805</v>
      </c>
      <c r="T58" s="206">
        <v>7</v>
      </c>
    </row>
    <row r="59" spans="1:20" hidden="1" outlineLevel="4">
      <c r="A59" s="203">
        <v>3</v>
      </c>
      <c r="B59" s="204" t="s">
        <v>27</v>
      </c>
      <c r="C59" s="204" t="s">
        <v>4</v>
      </c>
      <c r="D59" s="204" t="s">
        <v>19</v>
      </c>
      <c r="E59" s="64">
        <v>38</v>
      </c>
      <c r="F59" s="65">
        <f t="shared" si="0"/>
        <v>1.1389802631578948E-2</v>
      </c>
      <c r="G59" s="65">
        <f t="shared" si="1"/>
        <v>1.2190545808966863E-2</v>
      </c>
      <c r="H59" s="205">
        <f t="shared" si="2"/>
        <v>38</v>
      </c>
      <c r="I59" s="205">
        <f t="shared" si="3"/>
        <v>0</v>
      </c>
      <c r="J59" s="205">
        <f t="shared" si="4"/>
        <v>0</v>
      </c>
      <c r="K59" s="204">
        <f t="shared" si="5"/>
        <v>0</v>
      </c>
      <c r="L59" s="204">
        <f t="shared" si="6"/>
        <v>38</v>
      </c>
      <c r="M59" s="204">
        <v>1</v>
      </c>
      <c r="N59" s="204">
        <v>26</v>
      </c>
      <c r="O59" s="204">
        <v>18</v>
      </c>
      <c r="P59" s="204">
        <v>3</v>
      </c>
      <c r="Q59" s="204" t="s">
        <v>17</v>
      </c>
      <c r="R59" s="204">
        <v>37395</v>
      </c>
      <c r="S59" s="204">
        <v>40024</v>
      </c>
      <c r="T59" s="206">
        <v>7</v>
      </c>
    </row>
    <row r="60" spans="1:20" hidden="1" outlineLevel="4">
      <c r="A60" s="203">
        <v>3</v>
      </c>
      <c r="B60" s="204" t="s">
        <v>27</v>
      </c>
      <c r="C60" s="204" t="s">
        <v>4</v>
      </c>
      <c r="D60" s="204" t="s">
        <v>21</v>
      </c>
      <c r="E60" s="64">
        <v>42</v>
      </c>
      <c r="F60" s="65">
        <f t="shared" si="0"/>
        <v>8.6849647266313938E-3</v>
      </c>
      <c r="G60" s="65">
        <f t="shared" si="1"/>
        <v>1.859071869488536E-2</v>
      </c>
      <c r="H60" s="205">
        <f t="shared" si="2"/>
        <v>42</v>
      </c>
      <c r="I60" s="205">
        <f t="shared" si="3"/>
        <v>0</v>
      </c>
      <c r="J60" s="205">
        <f t="shared" si="4"/>
        <v>0</v>
      </c>
      <c r="K60" s="204">
        <f t="shared" si="5"/>
        <v>0</v>
      </c>
      <c r="L60" s="204">
        <f t="shared" si="6"/>
        <v>42</v>
      </c>
      <c r="M60" s="204">
        <v>1</v>
      </c>
      <c r="N60" s="204">
        <v>26</v>
      </c>
      <c r="O60" s="204">
        <v>20</v>
      </c>
      <c r="P60" s="204">
        <v>3</v>
      </c>
      <c r="Q60" s="204" t="s">
        <v>17</v>
      </c>
      <c r="R60" s="204">
        <v>31516</v>
      </c>
      <c r="S60" s="204">
        <v>67462</v>
      </c>
      <c r="T60" s="206">
        <v>7</v>
      </c>
    </row>
    <row r="61" spans="1:20" hidden="1" outlineLevel="4">
      <c r="A61" s="203">
        <v>3</v>
      </c>
      <c r="B61" s="204" t="s">
        <v>27</v>
      </c>
      <c r="C61" s="204" t="s">
        <v>4</v>
      </c>
      <c r="D61" s="204" t="s">
        <v>109</v>
      </c>
      <c r="E61" s="64">
        <v>124</v>
      </c>
      <c r="F61" s="65">
        <f t="shared" si="0"/>
        <v>8.7735215053763443E-3</v>
      </c>
      <c r="G61" s="65">
        <f t="shared" si="1"/>
        <v>7.8445153823178022E-3</v>
      </c>
      <c r="H61" s="205">
        <f t="shared" si="2"/>
        <v>124</v>
      </c>
      <c r="I61" s="205">
        <f t="shared" si="3"/>
        <v>0</v>
      </c>
      <c r="J61" s="205">
        <f t="shared" si="4"/>
        <v>0</v>
      </c>
      <c r="K61" s="204">
        <f t="shared" si="5"/>
        <v>124</v>
      </c>
      <c r="L61" s="204">
        <f t="shared" si="6"/>
        <v>0</v>
      </c>
      <c r="M61" s="204">
        <v>3</v>
      </c>
      <c r="N61" s="204">
        <v>26</v>
      </c>
      <c r="O61" s="204">
        <v>162</v>
      </c>
      <c r="P61" s="204">
        <v>3</v>
      </c>
      <c r="Q61" s="204" t="s">
        <v>17</v>
      </c>
      <c r="R61" s="204">
        <v>93996</v>
      </c>
      <c r="S61" s="204">
        <v>84043</v>
      </c>
      <c r="T61" s="206">
        <v>7</v>
      </c>
    </row>
    <row r="62" spans="1:20" hidden="1" outlineLevel="4">
      <c r="A62" s="203">
        <v>3</v>
      </c>
      <c r="B62" s="204" t="s">
        <v>27</v>
      </c>
      <c r="C62" s="204" t="s">
        <v>4</v>
      </c>
      <c r="D62" s="204" t="s">
        <v>107</v>
      </c>
      <c r="E62" s="64">
        <v>51</v>
      </c>
      <c r="F62" s="65">
        <f t="shared" si="0"/>
        <v>1.0196532316630357E-2</v>
      </c>
      <c r="G62" s="65">
        <f t="shared" si="1"/>
        <v>2.269426289034132E-7</v>
      </c>
      <c r="H62" s="205">
        <f t="shared" si="2"/>
        <v>51</v>
      </c>
      <c r="I62" s="205">
        <f t="shared" si="3"/>
        <v>0</v>
      </c>
      <c r="J62" s="205">
        <f t="shared" si="4"/>
        <v>0</v>
      </c>
      <c r="K62" s="204">
        <f t="shared" si="5"/>
        <v>0</v>
      </c>
      <c r="L62" s="204">
        <f t="shared" si="6"/>
        <v>51</v>
      </c>
      <c r="M62" s="204">
        <v>8</v>
      </c>
      <c r="N62" s="204">
        <v>26</v>
      </c>
      <c r="O62" s="204">
        <v>217</v>
      </c>
      <c r="P62" s="204">
        <v>3</v>
      </c>
      <c r="Q62" s="204" t="s">
        <v>17</v>
      </c>
      <c r="R62" s="204">
        <v>44930</v>
      </c>
      <c r="S62" s="204">
        <v>1</v>
      </c>
      <c r="T62" s="206">
        <v>7</v>
      </c>
    </row>
    <row r="63" spans="1:20" hidden="1" outlineLevel="3">
      <c r="A63" s="203"/>
      <c r="B63" s="204"/>
      <c r="C63" s="207" t="s">
        <v>144</v>
      </c>
      <c r="D63" s="127"/>
      <c r="E63" s="128">
        <f>SUBTOTAL(9,E58:E62)</f>
        <v>380</v>
      </c>
      <c r="F63" s="129"/>
      <c r="G63" s="129"/>
      <c r="H63" s="205">
        <f>SUBTOTAL(9,H58:H62)</f>
        <v>380</v>
      </c>
      <c r="I63" s="205">
        <f>SUBTOTAL(9,I58:I62)</f>
        <v>0</v>
      </c>
      <c r="J63" s="205">
        <f>SUBTOTAL(9,J58:J62)</f>
        <v>0</v>
      </c>
      <c r="K63" s="204">
        <f>SUBTOTAL(9,K58:K62)</f>
        <v>124</v>
      </c>
      <c r="L63" s="204">
        <f>SUBTOTAL(9,L58:L62)</f>
        <v>256</v>
      </c>
      <c r="M63" s="204"/>
      <c r="N63" s="204"/>
      <c r="O63" s="204"/>
      <c r="P63" s="204"/>
      <c r="Q63" s="204"/>
      <c r="R63" s="204">
        <f>SUBTOTAL(9,R58:R62)</f>
        <v>296368</v>
      </c>
      <c r="S63" s="204">
        <f>SUBTOTAL(9,S58:S62)</f>
        <v>378335</v>
      </c>
      <c r="T63" s="206"/>
    </row>
    <row r="64" spans="1:20" hidden="1" outlineLevel="4">
      <c r="A64" s="203">
        <v>3</v>
      </c>
      <c r="B64" s="204" t="s">
        <v>27</v>
      </c>
      <c r="C64" s="204" t="s">
        <v>5</v>
      </c>
      <c r="D64" s="204" t="s">
        <v>28</v>
      </c>
      <c r="E64" s="64">
        <v>17</v>
      </c>
      <c r="F64" s="65">
        <f t="shared" si="0"/>
        <v>1.7753948801742921E-2</v>
      </c>
      <c r="G64" s="65">
        <f t="shared" si="1"/>
        <v>8.2407407407407412E-3</v>
      </c>
      <c r="H64" s="205">
        <f t="shared" si="2"/>
        <v>0</v>
      </c>
      <c r="I64" s="205">
        <f t="shared" si="3"/>
        <v>17</v>
      </c>
      <c r="J64" s="205">
        <f t="shared" si="4"/>
        <v>0</v>
      </c>
      <c r="K64" s="204">
        <f t="shared" si="5"/>
        <v>0</v>
      </c>
      <c r="L64" s="204">
        <f t="shared" si="6"/>
        <v>17</v>
      </c>
      <c r="M64" s="204">
        <v>1</v>
      </c>
      <c r="N64" s="204">
        <v>26</v>
      </c>
      <c r="O64" s="204">
        <v>173</v>
      </c>
      <c r="P64" s="204">
        <v>12</v>
      </c>
      <c r="Q64" s="204" t="s">
        <v>29</v>
      </c>
      <c r="R64" s="204">
        <v>26077</v>
      </c>
      <c r="S64" s="204">
        <v>12104</v>
      </c>
      <c r="T64" s="206">
        <v>7</v>
      </c>
    </row>
    <row r="65" spans="1:20" hidden="1" outlineLevel="4">
      <c r="A65" s="203">
        <v>3</v>
      </c>
      <c r="B65" s="204" t="s">
        <v>27</v>
      </c>
      <c r="C65" s="204" t="s">
        <v>5</v>
      </c>
      <c r="D65" s="204" t="s">
        <v>30</v>
      </c>
      <c r="E65" s="64">
        <v>26</v>
      </c>
      <c r="F65" s="65">
        <f t="shared" si="0"/>
        <v>2.7855680199430199E-2</v>
      </c>
      <c r="G65" s="65">
        <f t="shared" si="1"/>
        <v>3.1653311965811969E-2</v>
      </c>
      <c r="H65" s="205">
        <f t="shared" si="2"/>
        <v>0</v>
      </c>
      <c r="I65" s="205">
        <f t="shared" si="3"/>
        <v>26</v>
      </c>
      <c r="J65" s="205">
        <f t="shared" si="4"/>
        <v>0</v>
      </c>
      <c r="K65" s="204">
        <f t="shared" si="5"/>
        <v>0</v>
      </c>
      <c r="L65" s="204">
        <f t="shared" si="6"/>
        <v>26</v>
      </c>
      <c r="M65" s="204">
        <v>1</v>
      </c>
      <c r="N65" s="204">
        <v>26</v>
      </c>
      <c r="O65" s="204">
        <v>174</v>
      </c>
      <c r="P65" s="204">
        <v>12</v>
      </c>
      <c r="Q65" s="204" t="s">
        <v>29</v>
      </c>
      <c r="R65" s="204">
        <v>62575</v>
      </c>
      <c r="S65" s="204">
        <v>71106</v>
      </c>
      <c r="T65" s="206">
        <v>7</v>
      </c>
    </row>
    <row r="66" spans="1:20" hidden="1" outlineLevel="4">
      <c r="A66" s="203">
        <v>3</v>
      </c>
      <c r="B66" s="204" t="s">
        <v>27</v>
      </c>
      <c r="C66" s="204" t="s">
        <v>5</v>
      </c>
      <c r="D66" s="204" t="s">
        <v>31</v>
      </c>
      <c r="E66" s="64">
        <v>19</v>
      </c>
      <c r="F66" s="65">
        <f t="shared" si="0"/>
        <v>2.3575779727095517E-2</v>
      </c>
      <c r="G66" s="65">
        <f t="shared" si="1"/>
        <v>9.3250487329434705E-3</v>
      </c>
      <c r="H66" s="205">
        <f t="shared" si="2"/>
        <v>0</v>
      </c>
      <c r="I66" s="205">
        <f t="shared" si="3"/>
        <v>19</v>
      </c>
      <c r="J66" s="205">
        <f t="shared" si="4"/>
        <v>0</v>
      </c>
      <c r="K66" s="204">
        <f t="shared" si="5"/>
        <v>0</v>
      </c>
      <c r="L66" s="204">
        <f t="shared" si="6"/>
        <v>19</v>
      </c>
      <c r="M66" s="204">
        <v>1</v>
      </c>
      <c r="N66" s="204">
        <v>26</v>
      </c>
      <c r="O66" s="204">
        <v>175</v>
      </c>
      <c r="P66" s="204">
        <v>12</v>
      </c>
      <c r="Q66" s="204" t="s">
        <v>29</v>
      </c>
      <c r="R66" s="204">
        <v>38702</v>
      </c>
      <c r="S66" s="204">
        <v>15308</v>
      </c>
      <c r="T66" s="206">
        <v>7</v>
      </c>
    </row>
    <row r="67" spans="1:20" hidden="1" outlineLevel="4">
      <c r="A67" s="203">
        <v>3</v>
      </c>
      <c r="B67" s="204" t="s">
        <v>27</v>
      </c>
      <c r="C67" s="204" t="s">
        <v>5</v>
      </c>
      <c r="D67" s="204" t="s">
        <v>32</v>
      </c>
      <c r="E67" s="64">
        <v>44</v>
      </c>
      <c r="F67" s="65">
        <f t="shared" si="0"/>
        <v>2.6191077441077442E-2</v>
      </c>
      <c r="G67" s="65">
        <f t="shared" si="1"/>
        <v>1.7198284932659933E-2</v>
      </c>
      <c r="H67" s="205">
        <f t="shared" si="2"/>
        <v>0</v>
      </c>
      <c r="I67" s="205">
        <f t="shared" si="3"/>
        <v>44</v>
      </c>
      <c r="J67" s="205">
        <f t="shared" si="4"/>
        <v>0</v>
      </c>
      <c r="K67" s="204">
        <f t="shared" si="5"/>
        <v>0</v>
      </c>
      <c r="L67" s="204">
        <f t="shared" si="6"/>
        <v>44</v>
      </c>
      <c r="M67" s="204">
        <v>1</v>
      </c>
      <c r="N67" s="204">
        <v>26</v>
      </c>
      <c r="O67" s="204">
        <v>199</v>
      </c>
      <c r="P67" s="204">
        <v>12</v>
      </c>
      <c r="Q67" s="204" t="s">
        <v>29</v>
      </c>
      <c r="R67" s="204">
        <v>99568</v>
      </c>
      <c r="S67" s="204">
        <v>65381</v>
      </c>
      <c r="T67" s="206">
        <v>7</v>
      </c>
    </row>
    <row r="68" spans="1:20" hidden="1" outlineLevel="3">
      <c r="A68" s="203"/>
      <c r="B68" s="204"/>
      <c r="C68" s="208" t="s">
        <v>145</v>
      </c>
      <c r="D68" s="131"/>
      <c r="E68" s="132">
        <f>SUBTOTAL(9,E64:E67)</f>
        <v>106</v>
      </c>
      <c r="F68" s="133"/>
      <c r="G68" s="133"/>
      <c r="H68" s="205">
        <f>SUBTOTAL(9,H64:H67)</f>
        <v>0</v>
      </c>
      <c r="I68" s="205">
        <f>SUBTOTAL(9,I64:I67)</f>
        <v>106</v>
      </c>
      <c r="J68" s="205">
        <f>SUBTOTAL(9,J64:J67)</f>
        <v>0</v>
      </c>
      <c r="K68" s="204">
        <f>SUBTOTAL(9,K64:K67)</f>
        <v>0</v>
      </c>
      <c r="L68" s="204">
        <f>SUBTOTAL(9,L64:L67)</f>
        <v>106</v>
      </c>
      <c r="M68" s="204"/>
      <c r="N68" s="204"/>
      <c r="O68" s="204"/>
      <c r="P68" s="204"/>
      <c r="Q68" s="204"/>
      <c r="R68" s="204">
        <f>SUBTOTAL(9,R64:R67)</f>
        <v>226922</v>
      </c>
      <c r="S68" s="204">
        <f>SUBTOTAL(9,S64:S67)</f>
        <v>163899</v>
      </c>
      <c r="T68" s="206"/>
    </row>
    <row r="69" spans="1:20" hidden="1" outlineLevel="4">
      <c r="A69" s="203">
        <v>3</v>
      </c>
      <c r="B69" s="204" t="s">
        <v>27</v>
      </c>
      <c r="C69" s="204" t="s">
        <v>6</v>
      </c>
      <c r="D69" s="204" t="s">
        <v>33</v>
      </c>
      <c r="E69" s="64">
        <v>132</v>
      </c>
      <c r="F69" s="65">
        <f t="shared" si="0"/>
        <v>1.0708473625140292E-2</v>
      </c>
      <c r="G69" s="65">
        <f t="shared" si="1"/>
        <v>2.3935535914702583E-3</v>
      </c>
      <c r="H69" s="205">
        <f t="shared" si="2"/>
        <v>0</v>
      </c>
      <c r="I69" s="205">
        <f t="shared" si="3"/>
        <v>0</v>
      </c>
      <c r="J69" s="205">
        <f t="shared" si="4"/>
        <v>132</v>
      </c>
      <c r="K69" s="204">
        <f t="shared" si="5"/>
        <v>0</v>
      </c>
      <c r="L69" s="204">
        <f t="shared" si="6"/>
        <v>132</v>
      </c>
      <c r="M69" s="204">
        <v>1</v>
      </c>
      <c r="N69" s="204">
        <v>26</v>
      </c>
      <c r="O69" s="204">
        <v>86</v>
      </c>
      <c r="P69" s="204">
        <v>5</v>
      </c>
      <c r="Q69" s="204" t="s">
        <v>6</v>
      </c>
      <c r="R69" s="204">
        <v>122128</v>
      </c>
      <c r="S69" s="204">
        <v>27298</v>
      </c>
      <c r="T69" s="206">
        <v>7</v>
      </c>
    </row>
    <row r="70" spans="1:20" hidden="1" outlineLevel="4">
      <c r="A70" s="203">
        <v>3</v>
      </c>
      <c r="B70" s="204" t="s">
        <v>27</v>
      </c>
      <c r="C70" s="204" t="s">
        <v>6</v>
      </c>
      <c r="D70" s="204" t="s">
        <v>34</v>
      </c>
      <c r="E70" s="64">
        <v>782</v>
      </c>
      <c r="F70" s="65">
        <f t="shared" ref="F70:F91" si="7">R70/E70/86400</f>
        <v>1.0163842710997443E-2</v>
      </c>
      <c r="G70" s="65">
        <f t="shared" si="1"/>
        <v>1.1242540494458652E-3</v>
      </c>
      <c r="H70" s="205">
        <f t="shared" si="2"/>
        <v>0</v>
      </c>
      <c r="I70" s="205">
        <f t="shared" si="3"/>
        <v>0</v>
      </c>
      <c r="J70" s="205">
        <f t="shared" si="4"/>
        <v>782</v>
      </c>
      <c r="K70" s="204">
        <f t="shared" si="5"/>
        <v>0</v>
      </c>
      <c r="L70" s="204">
        <f t="shared" ref="L70:L91" si="8">IF(M70&lt;&gt;3,E70,0)</f>
        <v>782</v>
      </c>
      <c r="M70" s="204">
        <v>1</v>
      </c>
      <c r="N70" s="204">
        <v>26</v>
      </c>
      <c r="O70" s="204">
        <v>103</v>
      </c>
      <c r="P70" s="204">
        <v>5</v>
      </c>
      <c r="Q70" s="204" t="s">
        <v>6</v>
      </c>
      <c r="R70" s="204">
        <v>686718</v>
      </c>
      <c r="S70" s="204">
        <v>75960</v>
      </c>
      <c r="T70" s="206">
        <v>7</v>
      </c>
    </row>
    <row r="71" spans="1:20" hidden="1" outlineLevel="4">
      <c r="A71" s="203">
        <v>3</v>
      </c>
      <c r="B71" s="204" t="s">
        <v>27</v>
      </c>
      <c r="C71" s="204" t="s">
        <v>6</v>
      </c>
      <c r="D71" s="204" t="s">
        <v>114</v>
      </c>
      <c r="E71" s="64">
        <v>150</v>
      </c>
      <c r="F71" s="65">
        <f t="shared" si="7"/>
        <v>1.0689274691358025E-2</v>
      </c>
      <c r="G71" s="65">
        <f t="shared" si="1"/>
        <v>1.261496913580247E-3</v>
      </c>
      <c r="H71" s="205">
        <f t="shared" si="2"/>
        <v>0</v>
      </c>
      <c r="I71" s="205">
        <f t="shared" si="3"/>
        <v>0</v>
      </c>
      <c r="J71" s="205">
        <f t="shared" si="4"/>
        <v>150</v>
      </c>
      <c r="K71" s="204">
        <f t="shared" si="5"/>
        <v>150</v>
      </c>
      <c r="L71" s="204">
        <f t="shared" si="8"/>
        <v>0</v>
      </c>
      <c r="M71" s="204">
        <v>3</v>
      </c>
      <c r="N71" s="204">
        <v>26</v>
      </c>
      <c r="O71" s="204">
        <v>169</v>
      </c>
      <c r="P71" s="204">
        <v>5</v>
      </c>
      <c r="Q71" s="204" t="s">
        <v>6</v>
      </c>
      <c r="R71" s="204">
        <v>138533</v>
      </c>
      <c r="S71" s="204">
        <v>16349</v>
      </c>
      <c r="T71" s="206">
        <v>7</v>
      </c>
    </row>
    <row r="72" spans="1:20" hidden="1" outlineLevel="4">
      <c r="A72" s="203">
        <v>3</v>
      </c>
      <c r="B72" s="204" t="s">
        <v>27</v>
      </c>
      <c r="C72" s="204" t="s">
        <v>6</v>
      </c>
      <c r="D72" s="204" t="s">
        <v>35</v>
      </c>
      <c r="E72" s="64">
        <v>247</v>
      </c>
      <c r="F72" s="65">
        <f t="shared" si="7"/>
        <v>4.9746963562753033E-3</v>
      </c>
      <c r="G72" s="65">
        <f t="shared" si="1"/>
        <v>3.6421315039736092E-3</v>
      </c>
      <c r="H72" s="205">
        <f t="shared" si="2"/>
        <v>0</v>
      </c>
      <c r="I72" s="205">
        <f t="shared" si="3"/>
        <v>0</v>
      </c>
      <c r="J72" s="205">
        <f t="shared" si="4"/>
        <v>247</v>
      </c>
      <c r="K72" s="204">
        <f t="shared" si="5"/>
        <v>0</v>
      </c>
      <c r="L72" s="204">
        <f t="shared" si="8"/>
        <v>247</v>
      </c>
      <c r="M72" s="204">
        <v>1</v>
      </c>
      <c r="N72" s="204">
        <v>26</v>
      </c>
      <c r="O72" s="204">
        <v>172</v>
      </c>
      <c r="P72" s="204">
        <v>5</v>
      </c>
      <c r="Q72" s="204" t="s">
        <v>6</v>
      </c>
      <c r="R72" s="204">
        <v>106164</v>
      </c>
      <c r="S72" s="204">
        <v>77726</v>
      </c>
      <c r="T72" s="206">
        <v>7</v>
      </c>
    </row>
    <row r="73" spans="1:20" hidden="1" outlineLevel="3">
      <c r="A73" s="203"/>
      <c r="B73" s="204"/>
      <c r="C73" s="210" t="s">
        <v>146</v>
      </c>
      <c r="D73" s="135"/>
      <c r="E73" s="136">
        <f>SUBTOTAL(9,E69:E72)</f>
        <v>1311</v>
      </c>
      <c r="F73" s="137"/>
      <c r="G73" s="137"/>
      <c r="H73" s="205">
        <f>SUBTOTAL(9,H69:H72)</f>
        <v>0</v>
      </c>
      <c r="I73" s="205">
        <f>SUBTOTAL(9,I69:I72)</f>
        <v>0</v>
      </c>
      <c r="J73" s="205">
        <f>SUBTOTAL(9,J69:J72)</f>
        <v>1311</v>
      </c>
      <c r="K73" s="204">
        <f>SUBTOTAL(9,K69:K72)</f>
        <v>150</v>
      </c>
      <c r="L73" s="204">
        <f>SUBTOTAL(9,L69:L72)</f>
        <v>1161</v>
      </c>
      <c r="M73" s="204"/>
      <c r="N73" s="204"/>
      <c r="O73" s="204"/>
      <c r="P73" s="204"/>
      <c r="Q73" s="204"/>
      <c r="R73" s="204">
        <f>SUBTOTAL(9,R69:R72)</f>
        <v>1053543</v>
      </c>
      <c r="S73" s="204">
        <f>SUBTOTAL(9,S69:S72)</f>
        <v>197333</v>
      </c>
      <c r="T73" s="206"/>
    </row>
    <row r="74" spans="1:20" ht="15.6" outlineLevel="2" collapsed="1">
      <c r="A74" s="203"/>
      <c r="B74" s="111" t="s">
        <v>85</v>
      </c>
      <c r="C74" s="77"/>
      <c r="D74" s="77"/>
      <c r="E74" s="78">
        <f>SUBTOTAL(9,E58:E72)</f>
        <v>1797</v>
      </c>
      <c r="F74" s="79">
        <v>1.015602779323564E-2</v>
      </c>
      <c r="G74" s="79">
        <v>4.7633852202230058E-3</v>
      </c>
      <c r="H74" s="205">
        <f>SUBTOTAL(9,H58:H72)</f>
        <v>380</v>
      </c>
      <c r="I74" s="205">
        <f>SUBTOTAL(9,I58:I72)</f>
        <v>106</v>
      </c>
      <c r="J74" s="205">
        <f>SUBTOTAL(9,J58:J72)</f>
        <v>1311</v>
      </c>
      <c r="K74" s="204">
        <f>SUBTOTAL(9,K58:K72)</f>
        <v>274</v>
      </c>
      <c r="L74" s="204">
        <f>SUBTOTAL(9,L58:L72)</f>
        <v>1523</v>
      </c>
      <c r="M74" s="204"/>
      <c r="N74" s="204"/>
      <c r="O74" s="204"/>
      <c r="P74" s="204"/>
      <c r="Q74" s="204"/>
      <c r="R74" s="204">
        <f>SUBTOTAL(9,R58:R72)</f>
        <v>1576833</v>
      </c>
      <c r="S74" s="204">
        <f>SUBTOTAL(9,S58:S72)</f>
        <v>739567</v>
      </c>
      <c r="T74" s="206"/>
    </row>
    <row r="75" spans="1:20" hidden="1" outlineLevel="4">
      <c r="A75" s="203">
        <v>3</v>
      </c>
      <c r="B75" s="204" t="s">
        <v>36</v>
      </c>
      <c r="C75" s="204" t="s">
        <v>4</v>
      </c>
      <c r="D75" s="204" t="s">
        <v>16</v>
      </c>
      <c r="E75" s="64">
        <v>63</v>
      </c>
      <c r="F75" s="65">
        <f t="shared" si="7"/>
        <v>5.8156966490299821E-3</v>
      </c>
      <c r="G75" s="65">
        <f t="shared" si="1"/>
        <v>3.6155202821869493E-3</v>
      </c>
      <c r="H75" s="205">
        <f t="shared" si="2"/>
        <v>63</v>
      </c>
      <c r="I75" s="205">
        <f t="shared" si="3"/>
        <v>0</v>
      </c>
      <c r="J75" s="205">
        <f t="shared" si="4"/>
        <v>0</v>
      </c>
      <c r="K75" s="204">
        <f t="shared" si="5"/>
        <v>0</v>
      </c>
      <c r="L75" s="204">
        <f t="shared" si="8"/>
        <v>63</v>
      </c>
      <c r="M75" s="204">
        <v>1</v>
      </c>
      <c r="N75" s="204">
        <v>18</v>
      </c>
      <c r="O75" s="204">
        <v>17</v>
      </c>
      <c r="P75" s="204">
        <v>3</v>
      </c>
      <c r="Q75" s="204" t="s">
        <v>17</v>
      </c>
      <c r="R75" s="204">
        <v>31656</v>
      </c>
      <c r="S75" s="204">
        <v>19680</v>
      </c>
      <c r="T75" s="206">
        <v>7</v>
      </c>
    </row>
    <row r="76" spans="1:20" hidden="1" outlineLevel="4">
      <c r="A76" s="203">
        <v>3</v>
      </c>
      <c r="B76" s="204" t="s">
        <v>36</v>
      </c>
      <c r="C76" s="204" t="s">
        <v>4</v>
      </c>
      <c r="D76" s="204" t="s">
        <v>19</v>
      </c>
      <c r="E76" s="64">
        <v>386</v>
      </c>
      <c r="F76" s="65">
        <f t="shared" si="7"/>
        <v>5.4829627230857806E-3</v>
      </c>
      <c r="G76" s="65">
        <f t="shared" si="1"/>
        <v>3.3585504221838418E-3</v>
      </c>
      <c r="H76" s="205">
        <f t="shared" si="2"/>
        <v>386</v>
      </c>
      <c r="I76" s="205">
        <f t="shared" si="3"/>
        <v>0</v>
      </c>
      <c r="J76" s="205">
        <f t="shared" si="4"/>
        <v>0</v>
      </c>
      <c r="K76" s="204">
        <f t="shared" si="5"/>
        <v>0</v>
      </c>
      <c r="L76" s="204">
        <f t="shared" si="8"/>
        <v>386</v>
      </c>
      <c r="M76" s="204">
        <v>1</v>
      </c>
      <c r="N76" s="204">
        <v>18</v>
      </c>
      <c r="O76" s="204">
        <v>18</v>
      </c>
      <c r="P76" s="204">
        <v>3</v>
      </c>
      <c r="Q76" s="204" t="s">
        <v>17</v>
      </c>
      <c r="R76" s="204">
        <v>182859</v>
      </c>
      <c r="S76" s="204">
        <v>112009</v>
      </c>
      <c r="T76" s="206">
        <v>7</v>
      </c>
    </row>
    <row r="77" spans="1:20" hidden="1" outlineLevel="4">
      <c r="A77" s="203">
        <v>3</v>
      </c>
      <c r="B77" s="204" t="s">
        <v>36</v>
      </c>
      <c r="C77" s="204" t="s">
        <v>4</v>
      </c>
      <c r="D77" s="204" t="s">
        <v>21</v>
      </c>
      <c r="E77" s="64">
        <v>97</v>
      </c>
      <c r="F77" s="65">
        <f t="shared" si="7"/>
        <v>6.04524627720504E-3</v>
      </c>
      <c r="G77" s="65">
        <f t="shared" si="1"/>
        <v>3.3525439098892706E-3</v>
      </c>
      <c r="H77" s="205">
        <f t="shared" si="2"/>
        <v>97</v>
      </c>
      <c r="I77" s="205">
        <f t="shared" si="3"/>
        <v>0</v>
      </c>
      <c r="J77" s="205">
        <f t="shared" si="4"/>
        <v>0</v>
      </c>
      <c r="K77" s="204">
        <f t="shared" si="5"/>
        <v>0</v>
      </c>
      <c r="L77" s="204">
        <f t="shared" si="8"/>
        <v>97</v>
      </c>
      <c r="M77" s="204">
        <v>1</v>
      </c>
      <c r="N77" s="204">
        <v>18</v>
      </c>
      <c r="O77" s="204">
        <v>20</v>
      </c>
      <c r="P77" s="204">
        <v>3</v>
      </c>
      <c r="Q77" s="204" t="s">
        <v>17</v>
      </c>
      <c r="R77" s="204">
        <v>50664</v>
      </c>
      <c r="S77" s="204">
        <v>28097</v>
      </c>
      <c r="T77" s="206">
        <v>7</v>
      </c>
    </row>
    <row r="78" spans="1:20" hidden="1" outlineLevel="4">
      <c r="A78" s="203">
        <v>3</v>
      </c>
      <c r="B78" s="204" t="s">
        <v>36</v>
      </c>
      <c r="C78" s="204" t="s">
        <v>4</v>
      </c>
      <c r="D78" s="204" t="s">
        <v>107</v>
      </c>
      <c r="E78" s="64">
        <v>73</v>
      </c>
      <c r="F78" s="65">
        <f t="shared" si="7"/>
        <v>5.7429604261796038E-3</v>
      </c>
      <c r="G78" s="65">
        <f t="shared" si="1"/>
        <v>0</v>
      </c>
      <c r="H78" s="205">
        <f t="shared" si="2"/>
        <v>73</v>
      </c>
      <c r="I78" s="205">
        <f t="shared" si="3"/>
        <v>0</v>
      </c>
      <c r="J78" s="205">
        <f t="shared" si="4"/>
        <v>0</v>
      </c>
      <c r="K78" s="204">
        <f t="shared" si="5"/>
        <v>0</v>
      </c>
      <c r="L78" s="204">
        <f t="shared" si="8"/>
        <v>73</v>
      </c>
      <c r="M78" s="204">
        <v>8</v>
      </c>
      <c r="N78" s="204">
        <v>18</v>
      </c>
      <c r="O78" s="204">
        <v>217</v>
      </c>
      <c r="P78" s="204">
        <v>3</v>
      </c>
      <c r="Q78" s="204" t="s">
        <v>17</v>
      </c>
      <c r="R78" s="204">
        <v>36222</v>
      </c>
      <c r="S78" s="204">
        <v>0</v>
      </c>
      <c r="T78" s="206">
        <v>7</v>
      </c>
    </row>
    <row r="79" spans="1:20" hidden="1" outlineLevel="3">
      <c r="A79" s="203"/>
      <c r="B79" s="204"/>
      <c r="C79" s="207" t="s">
        <v>144</v>
      </c>
      <c r="D79" s="127"/>
      <c r="E79" s="128">
        <f>SUBTOTAL(9,E75:E78)</f>
        <v>619</v>
      </c>
      <c r="F79" s="129"/>
      <c r="G79" s="129"/>
      <c r="H79" s="205">
        <f>SUBTOTAL(9,H75:H78)</f>
        <v>619</v>
      </c>
      <c r="I79" s="205">
        <f>SUBTOTAL(9,I75:I78)</f>
        <v>0</v>
      </c>
      <c r="J79" s="205">
        <f>SUBTOTAL(9,J75:J78)</f>
        <v>0</v>
      </c>
      <c r="K79" s="204">
        <f>SUBTOTAL(9,K75:K78)</f>
        <v>0</v>
      </c>
      <c r="L79" s="204">
        <f>SUBTOTAL(9,L75:L78)</f>
        <v>619</v>
      </c>
      <c r="M79" s="204"/>
      <c r="N79" s="204"/>
      <c r="O79" s="204"/>
      <c r="P79" s="204"/>
      <c r="Q79" s="204"/>
      <c r="R79" s="204">
        <f>SUBTOTAL(9,R75:R78)</f>
        <v>301401</v>
      </c>
      <c r="S79" s="204">
        <f>SUBTOTAL(9,S75:S78)</f>
        <v>159786</v>
      </c>
      <c r="T79" s="206"/>
    </row>
    <row r="80" spans="1:20" hidden="1" outlineLevel="4">
      <c r="A80" s="203">
        <v>3</v>
      </c>
      <c r="B80" s="204" t="s">
        <v>36</v>
      </c>
      <c r="C80" s="204" t="s">
        <v>6</v>
      </c>
      <c r="D80" s="204" t="s">
        <v>37</v>
      </c>
      <c r="E80" s="64">
        <v>1100</v>
      </c>
      <c r="F80" s="65">
        <f t="shared" si="7"/>
        <v>1.134776936026936E-2</v>
      </c>
      <c r="G80" s="65">
        <f t="shared" si="1"/>
        <v>1.0514446548821549E-2</v>
      </c>
      <c r="H80" s="205">
        <f t="shared" si="2"/>
        <v>0</v>
      </c>
      <c r="I80" s="205">
        <f t="shared" si="3"/>
        <v>0</v>
      </c>
      <c r="J80" s="205">
        <f t="shared" si="4"/>
        <v>1100</v>
      </c>
      <c r="K80" s="204">
        <f t="shared" si="5"/>
        <v>0</v>
      </c>
      <c r="L80" s="204">
        <f t="shared" si="8"/>
        <v>1100</v>
      </c>
      <c r="M80" s="204">
        <v>1</v>
      </c>
      <c r="N80" s="204">
        <v>18</v>
      </c>
      <c r="O80" s="204">
        <v>87</v>
      </c>
      <c r="P80" s="204">
        <v>5</v>
      </c>
      <c r="Q80" s="204" t="s">
        <v>6</v>
      </c>
      <c r="R80" s="204">
        <v>1078492</v>
      </c>
      <c r="S80" s="204">
        <v>999293</v>
      </c>
      <c r="T80" s="206">
        <v>7</v>
      </c>
    </row>
    <row r="81" spans="1:20" hidden="1" outlineLevel="3">
      <c r="A81" s="203"/>
      <c r="B81" s="204"/>
      <c r="C81" s="210" t="s">
        <v>146</v>
      </c>
      <c r="D81" s="135"/>
      <c r="E81" s="136">
        <f>SUBTOTAL(9,E80:E80)</f>
        <v>1100</v>
      </c>
      <c r="F81" s="137"/>
      <c r="G81" s="137"/>
      <c r="H81" s="205">
        <f>SUBTOTAL(9,H80:H80)</f>
        <v>0</v>
      </c>
      <c r="I81" s="205">
        <f>SUBTOTAL(9,I80:I80)</f>
        <v>0</v>
      </c>
      <c r="J81" s="205">
        <f>SUBTOTAL(9,J80:J80)</f>
        <v>1100</v>
      </c>
      <c r="K81" s="204">
        <f>SUBTOTAL(9,K80:K80)</f>
        <v>0</v>
      </c>
      <c r="L81" s="204">
        <f>SUBTOTAL(9,L80:L80)</f>
        <v>1100</v>
      </c>
      <c r="M81" s="204"/>
      <c r="N81" s="204"/>
      <c r="O81" s="204"/>
      <c r="P81" s="204"/>
      <c r="Q81" s="204"/>
      <c r="R81" s="204">
        <f>SUBTOTAL(9,R80:R80)</f>
        <v>1078492</v>
      </c>
      <c r="S81" s="204">
        <f>SUBTOTAL(9,S80:S80)</f>
        <v>999293</v>
      </c>
      <c r="T81" s="206"/>
    </row>
    <row r="82" spans="1:20" ht="15.6" outlineLevel="2" collapsed="1">
      <c r="A82" s="203"/>
      <c r="B82" s="111" t="s">
        <v>86</v>
      </c>
      <c r="C82" s="77"/>
      <c r="D82" s="77"/>
      <c r="E82" s="78">
        <f>SUBTOTAL(9,E75:E80)</f>
        <v>1719</v>
      </c>
      <c r="F82" s="79">
        <v>9.2908573567750414E-3</v>
      </c>
      <c r="G82" s="79">
        <v>7.8041106478788274E-3</v>
      </c>
      <c r="H82" s="205">
        <f>SUBTOTAL(9,H75:H80)</f>
        <v>619</v>
      </c>
      <c r="I82" s="205">
        <f>SUBTOTAL(9,I75:I80)</f>
        <v>0</v>
      </c>
      <c r="J82" s="205">
        <f>SUBTOTAL(9,J75:J80)</f>
        <v>1100</v>
      </c>
      <c r="K82" s="204">
        <f>SUBTOTAL(9,K75:K80)</f>
        <v>0</v>
      </c>
      <c r="L82" s="204">
        <f>SUBTOTAL(9,L75:L80)</f>
        <v>1719</v>
      </c>
      <c r="M82" s="204"/>
      <c r="N82" s="204"/>
      <c r="O82" s="204"/>
      <c r="P82" s="204"/>
      <c r="Q82" s="204"/>
      <c r="R82" s="204">
        <f>SUBTOTAL(9,R75:R80)</f>
        <v>1379893</v>
      </c>
      <c r="S82" s="204">
        <f>SUBTOTAL(9,S75:S80)</f>
        <v>1159079</v>
      </c>
      <c r="T82" s="206"/>
    </row>
    <row r="83" spans="1:20" ht="17.399999999999999" outlineLevel="1">
      <c r="A83" s="23" t="s">
        <v>104</v>
      </c>
      <c r="B83" s="88"/>
      <c r="C83" s="88"/>
      <c r="D83" s="88"/>
      <c r="E83" s="89">
        <f>SUBTOTAL(9,E5:E80)</f>
        <v>11430</v>
      </c>
      <c r="F83" s="90"/>
      <c r="G83" s="90"/>
      <c r="H83" s="205">
        <f>SUBTOTAL(9,H5:H80)</f>
        <v>6646</v>
      </c>
      <c r="I83" s="205">
        <f>SUBTOTAL(9,I5:I80)</f>
        <v>1703</v>
      </c>
      <c r="J83" s="205">
        <f>SUBTOTAL(9,J5:J80)</f>
        <v>3081</v>
      </c>
      <c r="K83" s="204">
        <f>SUBTOTAL(9,K5:K80)</f>
        <v>3533</v>
      </c>
      <c r="L83" s="204">
        <f>SUBTOTAL(9,L5:L80)</f>
        <v>7897</v>
      </c>
      <c r="M83" s="204"/>
      <c r="N83" s="204"/>
      <c r="O83" s="204"/>
      <c r="P83" s="204"/>
      <c r="Q83" s="204"/>
      <c r="R83" s="204">
        <f>SUBTOTAL(9,R5:R80)</f>
        <v>8485524</v>
      </c>
      <c r="S83" s="204">
        <f>SUBTOTAL(9,S5:S80)</f>
        <v>7279142</v>
      </c>
      <c r="T83" s="206"/>
    </row>
    <row r="84" spans="1:20" hidden="1" outlineLevel="4">
      <c r="A84" s="211">
        <v>12</v>
      </c>
      <c r="B84" s="209" t="s">
        <v>38</v>
      </c>
      <c r="C84" s="209" t="s">
        <v>4</v>
      </c>
      <c r="D84" s="209" t="s">
        <v>16</v>
      </c>
      <c r="E84" s="81">
        <v>145</v>
      </c>
      <c r="F84" s="82">
        <f t="shared" si="7"/>
        <v>9.4129948914431667E-3</v>
      </c>
      <c r="G84" s="82">
        <f t="shared" si="1"/>
        <v>2.3913633461047253E-3</v>
      </c>
      <c r="H84" s="205">
        <f t="shared" si="2"/>
        <v>145</v>
      </c>
      <c r="I84" s="205">
        <f t="shared" si="3"/>
        <v>0</v>
      </c>
      <c r="J84" s="205">
        <f t="shared" si="4"/>
        <v>0</v>
      </c>
      <c r="K84" s="204">
        <f t="shared" si="5"/>
        <v>0</v>
      </c>
      <c r="L84" s="204">
        <f t="shared" si="8"/>
        <v>145</v>
      </c>
      <c r="M84" s="204">
        <v>1</v>
      </c>
      <c r="N84" s="204">
        <v>9</v>
      </c>
      <c r="O84" s="204">
        <v>17</v>
      </c>
      <c r="P84" s="204">
        <v>3</v>
      </c>
      <c r="Q84" s="204" t="s">
        <v>17</v>
      </c>
      <c r="R84" s="204">
        <v>117926</v>
      </c>
      <c r="S84" s="204">
        <v>29959</v>
      </c>
      <c r="T84" s="206">
        <v>7</v>
      </c>
    </row>
    <row r="85" spans="1:20" hidden="1" outlineLevel="4">
      <c r="A85" s="203">
        <v>12</v>
      </c>
      <c r="B85" s="204" t="s">
        <v>38</v>
      </c>
      <c r="C85" s="204" t="s">
        <v>4</v>
      </c>
      <c r="D85" s="204" t="s">
        <v>19</v>
      </c>
      <c r="E85" s="64">
        <v>213</v>
      </c>
      <c r="F85" s="65">
        <f t="shared" si="7"/>
        <v>1.0744001043296817E-2</v>
      </c>
      <c r="G85" s="65">
        <f t="shared" si="1"/>
        <v>3.8622630846809254E-3</v>
      </c>
      <c r="H85" s="205">
        <f t="shared" si="2"/>
        <v>213</v>
      </c>
      <c r="I85" s="205">
        <f t="shared" si="3"/>
        <v>0</v>
      </c>
      <c r="J85" s="205">
        <f t="shared" si="4"/>
        <v>0</v>
      </c>
      <c r="K85" s="204">
        <f t="shared" si="5"/>
        <v>0</v>
      </c>
      <c r="L85" s="204">
        <f t="shared" si="8"/>
        <v>213</v>
      </c>
      <c r="M85" s="204">
        <v>1</v>
      </c>
      <c r="N85" s="204">
        <v>9</v>
      </c>
      <c r="O85" s="204">
        <v>18</v>
      </c>
      <c r="P85" s="204">
        <v>3</v>
      </c>
      <c r="Q85" s="204" t="s">
        <v>17</v>
      </c>
      <c r="R85" s="204">
        <v>197724</v>
      </c>
      <c r="S85" s="204">
        <v>71078</v>
      </c>
      <c r="T85" s="206">
        <v>7</v>
      </c>
    </row>
    <row r="86" spans="1:20" hidden="1" outlineLevel="4">
      <c r="A86" s="203">
        <v>12</v>
      </c>
      <c r="B86" s="204" t="s">
        <v>38</v>
      </c>
      <c r="C86" s="204" t="s">
        <v>4</v>
      </c>
      <c r="D86" s="204" t="s">
        <v>20</v>
      </c>
      <c r="E86" s="64">
        <v>433</v>
      </c>
      <c r="F86" s="65">
        <f t="shared" si="7"/>
        <v>6.7505987511761187E-3</v>
      </c>
      <c r="G86" s="65">
        <f t="shared" si="1"/>
        <v>6.6041185527328716E-3</v>
      </c>
      <c r="H86" s="205">
        <f t="shared" si="2"/>
        <v>433</v>
      </c>
      <c r="I86" s="205">
        <f t="shared" si="3"/>
        <v>0</v>
      </c>
      <c r="J86" s="205">
        <f t="shared" si="4"/>
        <v>0</v>
      </c>
      <c r="K86" s="204">
        <f t="shared" si="5"/>
        <v>0</v>
      </c>
      <c r="L86" s="204">
        <f t="shared" si="8"/>
        <v>433</v>
      </c>
      <c r="M86" s="204">
        <v>1</v>
      </c>
      <c r="N86" s="204">
        <v>9</v>
      </c>
      <c r="O86" s="204">
        <v>19</v>
      </c>
      <c r="P86" s="204">
        <v>3</v>
      </c>
      <c r="Q86" s="204" t="s">
        <v>17</v>
      </c>
      <c r="R86" s="204">
        <v>252548</v>
      </c>
      <c r="S86" s="204">
        <v>247068</v>
      </c>
      <c r="T86" s="206">
        <v>7</v>
      </c>
    </row>
    <row r="87" spans="1:20" hidden="1" outlineLevel="4">
      <c r="A87" s="203">
        <v>12</v>
      </c>
      <c r="B87" s="204" t="s">
        <v>38</v>
      </c>
      <c r="C87" s="204" t="s">
        <v>4</v>
      </c>
      <c r="D87" s="204" t="s">
        <v>21</v>
      </c>
      <c r="E87" s="64">
        <v>63</v>
      </c>
      <c r="F87" s="65">
        <f t="shared" si="7"/>
        <v>1.0882752792475015E-2</v>
      </c>
      <c r="G87" s="65">
        <f t="shared" si="1"/>
        <v>4.2735890652557318E-3</v>
      </c>
      <c r="H87" s="205">
        <f t="shared" si="2"/>
        <v>63</v>
      </c>
      <c r="I87" s="205">
        <f t="shared" si="3"/>
        <v>0</v>
      </c>
      <c r="J87" s="205">
        <f t="shared" si="4"/>
        <v>0</v>
      </c>
      <c r="K87" s="204">
        <f t="shared" si="5"/>
        <v>0</v>
      </c>
      <c r="L87" s="204">
        <f t="shared" si="8"/>
        <v>63</v>
      </c>
      <c r="M87" s="204">
        <v>1</v>
      </c>
      <c r="N87" s="204">
        <v>9</v>
      </c>
      <c r="O87" s="204">
        <v>20</v>
      </c>
      <c r="P87" s="204">
        <v>3</v>
      </c>
      <c r="Q87" s="204" t="s">
        <v>17</v>
      </c>
      <c r="R87" s="204">
        <v>59237</v>
      </c>
      <c r="S87" s="204">
        <v>23262</v>
      </c>
      <c r="T87" s="206">
        <v>7</v>
      </c>
    </row>
    <row r="88" spans="1:20" hidden="1" outlineLevel="4">
      <c r="A88" s="203">
        <v>12</v>
      </c>
      <c r="B88" s="204" t="s">
        <v>38</v>
      </c>
      <c r="C88" s="204" t="s">
        <v>4</v>
      </c>
      <c r="D88" s="204" t="s">
        <v>108</v>
      </c>
      <c r="E88" s="64">
        <v>144</v>
      </c>
      <c r="F88" s="65">
        <f t="shared" si="7"/>
        <v>7.6108378343621398E-3</v>
      </c>
      <c r="G88" s="65">
        <f t="shared" si="1"/>
        <v>2.8193319187242798E-3</v>
      </c>
      <c r="H88" s="205">
        <f t="shared" si="2"/>
        <v>144</v>
      </c>
      <c r="I88" s="205">
        <f t="shared" si="3"/>
        <v>0</v>
      </c>
      <c r="J88" s="205">
        <f t="shared" si="4"/>
        <v>0</v>
      </c>
      <c r="K88" s="204">
        <f t="shared" si="5"/>
        <v>144</v>
      </c>
      <c r="L88" s="204">
        <f t="shared" si="8"/>
        <v>0</v>
      </c>
      <c r="M88" s="204">
        <v>3</v>
      </c>
      <c r="N88" s="204">
        <v>9</v>
      </c>
      <c r="O88" s="204">
        <v>58</v>
      </c>
      <c r="P88" s="204">
        <v>3</v>
      </c>
      <c r="Q88" s="204" t="s">
        <v>17</v>
      </c>
      <c r="R88" s="204">
        <v>94691</v>
      </c>
      <c r="S88" s="204">
        <v>35077</v>
      </c>
      <c r="T88" s="206">
        <v>7</v>
      </c>
    </row>
    <row r="89" spans="1:20" hidden="1" outlineLevel="4">
      <c r="A89" s="203">
        <v>12</v>
      </c>
      <c r="B89" s="204" t="s">
        <v>38</v>
      </c>
      <c r="C89" s="204" t="s">
        <v>4</v>
      </c>
      <c r="D89" s="204" t="s">
        <v>169</v>
      </c>
      <c r="E89" s="64">
        <v>4</v>
      </c>
      <c r="F89" s="65">
        <f t="shared" si="7"/>
        <v>8.006365740740741E-3</v>
      </c>
      <c r="G89" s="65">
        <f t="shared" si="1"/>
        <v>1.1574074074074075E-4</v>
      </c>
      <c r="H89" s="205">
        <f t="shared" si="2"/>
        <v>4</v>
      </c>
      <c r="I89" s="205">
        <f t="shared" si="3"/>
        <v>0</v>
      </c>
      <c r="J89" s="205">
        <f t="shared" si="4"/>
        <v>0</v>
      </c>
      <c r="K89" s="204">
        <f t="shared" si="5"/>
        <v>4</v>
      </c>
      <c r="L89" s="204">
        <f t="shared" si="8"/>
        <v>0</v>
      </c>
      <c r="M89" s="204">
        <v>3</v>
      </c>
      <c r="N89" s="204">
        <v>9</v>
      </c>
      <c r="O89" s="204">
        <v>94</v>
      </c>
      <c r="P89" s="204">
        <v>3</v>
      </c>
      <c r="Q89" s="204" t="s">
        <v>17</v>
      </c>
      <c r="R89" s="204">
        <v>2767</v>
      </c>
      <c r="S89" s="204">
        <v>40</v>
      </c>
      <c r="T89" s="206">
        <v>7</v>
      </c>
    </row>
    <row r="90" spans="1:20" hidden="1" outlineLevel="4">
      <c r="A90" s="203">
        <v>12</v>
      </c>
      <c r="B90" s="204" t="s">
        <v>38</v>
      </c>
      <c r="C90" s="204" t="s">
        <v>4</v>
      </c>
      <c r="D90" s="204" t="s">
        <v>109</v>
      </c>
      <c r="E90" s="64">
        <v>192</v>
      </c>
      <c r="F90" s="65">
        <f t="shared" si="7"/>
        <v>1.1440248842592593E-2</v>
      </c>
      <c r="G90" s="65">
        <f t="shared" si="1"/>
        <v>1.6362847222222221E-3</v>
      </c>
      <c r="H90" s="205">
        <f t="shared" si="2"/>
        <v>192</v>
      </c>
      <c r="I90" s="205">
        <f t="shared" si="3"/>
        <v>0</v>
      </c>
      <c r="J90" s="205">
        <f t="shared" si="4"/>
        <v>0</v>
      </c>
      <c r="K90" s="204">
        <f t="shared" si="5"/>
        <v>192</v>
      </c>
      <c r="L90" s="204">
        <f t="shared" si="8"/>
        <v>0</v>
      </c>
      <c r="M90" s="204">
        <v>3</v>
      </c>
      <c r="N90" s="204">
        <v>9</v>
      </c>
      <c r="O90" s="204">
        <v>162</v>
      </c>
      <c r="P90" s="204">
        <v>3</v>
      </c>
      <c r="Q90" s="204" t="s">
        <v>17</v>
      </c>
      <c r="R90" s="204">
        <v>189780</v>
      </c>
      <c r="S90" s="204">
        <v>27144</v>
      </c>
      <c r="T90" s="206">
        <v>7</v>
      </c>
    </row>
    <row r="91" spans="1:20" hidden="1" outlineLevel="4">
      <c r="A91" s="203">
        <v>12</v>
      </c>
      <c r="B91" s="204" t="s">
        <v>38</v>
      </c>
      <c r="C91" s="204" t="s">
        <v>4</v>
      </c>
      <c r="D91" s="204" t="s">
        <v>111</v>
      </c>
      <c r="E91" s="64">
        <v>1</v>
      </c>
      <c r="F91" s="65">
        <f t="shared" si="7"/>
        <v>4.6527777777777774E-3</v>
      </c>
      <c r="G91" s="65">
        <f t="shared" si="1"/>
        <v>2.7777777777777779E-3</v>
      </c>
      <c r="H91" s="205">
        <f t="shared" si="2"/>
        <v>1</v>
      </c>
      <c r="I91" s="205">
        <f t="shared" si="3"/>
        <v>0</v>
      </c>
      <c r="J91" s="205">
        <f t="shared" si="4"/>
        <v>0</v>
      </c>
      <c r="K91" s="204">
        <f t="shared" si="5"/>
        <v>1</v>
      </c>
      <c r="L91" s="204">
        <f t="shared" si="8"/>
        <v>0</v>
      </c>
      <c r="M91" s="204">
        <v>3</v>
      </c>
      <c r="N91" s="204">
        <v>9</v>
      </c>
      <c r="O91" s="204">
        <v>224</v>
      </c>
      <c r="P91" s="204">
        <v>3</v>
      </c>
      <c r="Q91" s="204" t="s">
        <v>17</v>
      </c>
      <c r="R91" s="204">
        <v>402</v>
      </c>
      <c r="S91" s="204">
        <v>240</v>
      </c>
      <c r="T91" s="206">
        <v>7</v>
      </c>
    </row>
    <row r="92" spans="1:20" hidden="1" outlineLevel="3">
      <c r="A92" s="203"/>
      <c r="B92" s="204"/>
      <c r="C92" s="207" t="s">
        <v>144</v>
      </c>
      <c r="D92" s="127"/>
      <c r="E92" s="128">
        <f>SUBTOTAL(9,E84:E91)</f>
        <v>1195</v>
      </c>
      <c r="F92" s="129"/>
      <c r="G92" s="129"/>
      <c r="H92" s="205">
        <f>SUBTOTAL(9,H84:H91)</f>
        <v>1195</v>
      </c>
      <c r="I92" s="205">
        <f>SUBTOTAL(9,I84:I91)</f>
        <v>0</v>
      </c>
      <c r="J92" s="205">
        <f>SUBTOTAL(9,J84:J91)</f>
        <v>0</v>
      </c>
      <c r="K92" s="204">
        <f>SUBTOTAL(9,K84:K91)</f>
        <v>341</v>
      </c>
      <c r="L92" s="204">
        <f>SUBTOTAL(9,L84:L91)</f>
        <v>854</v>
      </c>
      <c r="M92" s="204"/>
      <c r="N92" s="204"/>
      <c r="O92" s="204"/>
      <c r="P92" s="204"/>
      <c r="Q92" s="204"/>
      <c r="R92" s="204">
        <f>SUBTOTAL(9,R84:R91)</f>
        <v>915075</v>
      </c>
      <c r="S92" s="204">
        <f>SUBTOTAL(9,S84:S91)</f>
        <v>433868</v>
      </c>
      <c r="T92" s="206"/>
    </row>
    <row r="93" spans="1:20" ht="15.6" outlineLevel="2" collapsed="1">
      <c r="A93" s="203"/>
      <c r="B93" s="111" t="s">
        <v>87</v>
      </c>
      <c r="C93" s="77"/>
      <c r="D93" s="77"/>
      <c r="E93" s="78">
        <f>SUBTOTAL(9,E84:E91)</f>
        <v>1195</v>
      </c>
      <c r="F93" s="79">
        <v>8.8628835425383547E-3</v>
      </c>
      <c r="G93" s="79">
        <v>4.2021927785526108E-3</v>
      </c>
      <c r="H93" s="205">
        <f>SUBTOTAL(9,H84:H91)</f>
        <v>1195</v>
      </c>
      <c r="I93" s="205">
        <f>SUBTOTAL(9,I84:I91)</f>
        <v>0</v>
      </c>
      <c r="J93" s="205">
        <f>SUBTOTAL(9,J84:J91)</f>
        <v>0</v>
      </c>
      <c r="K93" s="204">
        <f>SUBTOTAL(9,K84:K91)</f>
        <v>341</v>
      </c>
      <c r="L93" s="204">
        <f>SUBTOTAL(9,L84:L91)</f>
        <v>854</v>
      </c>
      <c r="M93" s="204"/>
      <c r="N93" s="204"/>
      <c r="O93" s="204"/>
      <c r="P93" s="204"/>
      <c r="Q93" s="204"/>
      <c r="R93" s="204">
        <f>SUBTOTAL(9,R84:R91)</f>
        <v>915075</v>
      </c>
      <c r="S93" s="204">
        <f>SUBTOTAL(9,S84:S91)</f>
        <v>433868</v>
      </c>
      <c r="T93" s="206"/>
    </row>
    <row r="94" spans="1:20" hidden="1" outlineLevel="4">
      <c r="A94" s="203">
        <v>12</v>
      </c>
      <c r="B94" s="204" t="s">
        <v>39</v>
      </c>
      <c r="C94" s="204" t="s">
        <v>4</v>
      </c>
      <c r="D94" s="204" t="s">
        <v>16</v>
      </c>
      <c r="E94" s="64">
        <v>477</v>
      </c>
      <c r="F94" s="65">
        <f t="shared" ref="F94:F157" si="9">R94/E94/86400</f>
        <v>4.4991847193105051E-3</v>
      </c>
      <c r="G94" s="65">
        <f t="shared" ref="G94:G178" si="10">S94/E94/86400</f>
        <v>8.7103278593058473E-3</v>
      </c>
      <c r="H94" s="205">
        <f t="shared" ref="H94:H178" si="11">IF(C94="ATENCIÓN CIUDADANÍA",E94,0)</f>
        <v>477</v>
      </c>
      <c r="I94" s="205">
        <f t="shared" ref="I94:I178" si="12">IF(C94="OTROS TEMAS GENERALITAT",E94,0)</f>
        <v>0</v>
      </c>
      <c r="J94" s="205">
        <f t="shared" ref="J94:J178" si="13">IF(C94="TEMAS MUNICIPALES",E94,0)</f>
        <v>0</v>
      </c>
      <c r="K94" s="204">
        <f t="shared" ref="K94:K178" si="14">IF(M94=3,E94,0)</f>
        <v>0</v>
      </c>
      <c r="L94" s="204">
        <f t="shared" ref="L94:L157" si="15">IF(M94&lt;&gt;3,E94,0)</f>
        <v>477</v>
      </c>
      <c r="M94" s="204">
        <v>1</v>
      </c>
      <c r="N94" s="204">
        <v>10</v>
      </c>
      <c r="O94" s="204">
        <v>17</v>
      </c>
      <c r="P94" s="204">
        <v>3</v>
      </c>
      <c r="Q94" s="204" t="s">
        <v>17</v>
      </c>
      <c r="R94" s="204">
        <v>185424</v>
      </c>
      <c r="S94" s="204">
        <v>358977</v>
      </c>
      <c r="T94" s="206">
        <v>7</v>
      </c>
    </row>
    <row r="95" spans="1:20" hidden="1" outlineLevel="4">
      <c r="A95" s="203">
        <v>12</v>
      </c>
      <c r="B95" s="204" t="s">
        <v>39</v>
      </c>
      <c r="C95" s="204" t="s">
        <v>4</v>
      </c>
      <c r="D95" s="204" t="s">
        <v>19</v>
      </c>
      <c r="E95" s="64">
        <v>232</v>
      </c>
      <c r="F95" s="65">
        <f t="shared" si="9"/>
        <v>8.8560125319284803E-3</v>
      </c>
      <c r="G95" s="65">
        <f t="shared" si="10"/>
        <v>4.6543742017879945E-3</v>
      </c>
      <c r="H95" s="205">
        <f t="shared" si="11"/>
        <v>232</v>
      </c>
      <c r="I95" s="205">
        <f t="shared" si="12"/>
        <v>0</v>
      </c>
      <c r="J95" s="205">
        <f t="shared" si="13"/>
        <v>0</v>
      </c>
      <c r="K95" s="204">
        <f t="shared" si="14"/>
        <v>0</v>
      </c>
      <c r="L95" s="204">
        <f t="shared" si="15"/>
        <v>232</v>
      </c>
      <c r="M95" s="204">
        <v>1</v>
      </c>
      <c r="N95" s="204">
        <v>10</v>
      </c>
      <c r="O95" s="204">
        <v>18</v>
      </c>
      <c r="P95" s="204">
        <v>3</v>
      </c>
      <c r="Q95" s="204" t="s">
        <v>17</v>
      </c>
      <c r="R95" s="204">
        <v>177517</v>
      </c>
      <c r="S95" s="204">
        <v>93296</v>
      </c>
      <c r="T95" s="206">
        <v>7</v>
      </c>
    </row>
    <row r="96" spans="1:20" hidden="1" outlineLevel="4">
      <c r="A96" s="203">
        <v>12</v>
      </c>
      <c r="B96" s="204" t="s">
        <v>39</v>
      </c>
      <c r="C96" s="204" t="s">
        <v>4</v>
      </c>
      <c r="D96" s="204" t="s">
        <v>20</v>
      </c>
      <c r="E96" s="64">
        <v>228</v>
      </c>
      <c r="F96" s="65">
        <f t="shared" si="9"/>
        <v>1.335734446068876E-2</v>
      </c>
      <c r="G96" s="65">
        <f t="shared" si="10"/>
        <v>6.8305311890838206E-3</v>
      </c>
      <c r="H96" s="205">
        <f t="shared" si="11"/>
        <v>228</v>
      </c>
      <c r="I96" s="205">
        <f t="shared" si="12"/>
        <v>0</v>
      </c>
      <c r="J96" s="205">
        <f t="shared" si="13"/>
        <v>0</v>
      </c>
      <c r="K96" s="204">
        <f t="shared" si="14"/>
        <v>0</v>
      </c>
      <c r="L96" s="204">
        <f t="shared" si="15"/>
        <v>228</v>
      </c>
      <c r="M96" s="204">
        <v>1</v>
      </c>
      <c r="N96" s="204">
        <v>10</v>
      </c>
      <c r="O96" s="204">
        <v>19</v>
      </c>
      <c r="P96" s="204">
        <v>3</v>
      </c>
      <c r="Q96" s="204" t="s">
        <v>17</v>
      </c>
      <c r="R96" s="204">
        <v>263129</v>
      </c>
      <c r="S96" s="204">
        <v>134556</v>
      </c>
      <c r="T96" s="206">
        <v>7</v>
      </c>
    </row>
    <row r="97" spans="1:20" hidden="1" outlineLevel="4">
      <c r="A97" s="203">
        <v>12</v>
      </c>
      <c r="B97" s="204" t="s">
        <v>39</v>
      </c>
      <c r="C97" s="204" t="s">
        <v>4</v>
      </c>
      <c r="D97" s="204" t="s">
        <v>21</v>
      </c>
      <c r="E97" s="64">
        <v>105</v>
      </c>
      <c r="F97" s="65">
        <f t="shared" si="9"/>
        <v>7.9803791887125223E-3</v>
      </c>
      <c r="G97" s="65">
        <f t="shared" si="10"/>
        <v>3.3099647266313934E-3</v>
      </c>
      <c r="H97" s="205">
        <f t="shared" si="11"/>
        <v>105</v>
      </c>
      <c r="I97" s="205">
        <f t="shared" si="12"/>
        <v>0</v>
      </c>
      <c r="J97" s="205">
        <f t="shared" si="13"/>
        <v>0</v>
      </c>
      <c r="K97" s="204">
        <f t="shared" si="14"/>
        <v>0</v>
      </c>
      <c r="L97" s="204">
        <f t="shared" si="15"/>
        <v>105</v>
      </c>
      <c r="M97" s="204">
        <v>1</v>
      </c>
      <c r="N97" s="204">
        <v>10</v>
      </c>
      <c r="O97" s="204">
        <v>20</v>
      </c>
      <c r="P97" s="204">
        <v>3</v>
      </c>
      <c r="Q97" s="204" t="s">
        <v>17</v>
      </c>
      <c r="R97" s="204">
        <v>72398</v>
      </c>
      <c r="S97" s="204">
        <v>30028</v>
      </c>
      <c r="T97" s="206">
        <v>7</v>
      </c>
    </row>
    <row r="98" spans="1:20" hidden="1" outlineLevel="4">
      <c r="A98" s="203">
        <v>12</v>
      </c>
      <c r="B98" s="204" t="s">
        <v>39</v>
      </c>
      <c r="C98" s="204" t="s">
        <v>4</v>
      </c>
      <c r="D98" s="204" t="s">
        <v>120</v>
      </c>
      <c r="E98" s="64">
        <v>41</v>
      </c>
      <c r="F98" s="65">
        <f t="shared" si="9"/>
        <v>5.0465785907859075E-3</v>
      </c>
      <c r="G98" s="65">
        <f t="shared" si="10"/>
        <v>3.3409552845528457E-3</v>
      </c>
      <c r="H98" s="205">
        <f t="shared" si="11"/>
        <v>41</v>
      </c>
      <c r="I98" s="205">
        <f t="shared" si="12"/>
        <v>0</v>
      </c>
      <c r="J98" s="205">
        <f t="shared" si="13"/>
        <v>0</v>
      </c>
      <c r="K98" s="204">
        <f t="shared" si="14"/>
        <v>41</v>
      </c>
      <c r="L98" s="204">
        <f t="shared" si="15"/>
        <v>0</v>
      </c>
      <c r="M98" s="204">
        <v>3</v>
      </c>
      <c r="N98" s="204">
        <v>10</v>
      </c>
      <c r="O98" s="204">
        <v>57</v>
      </c>
      <c r="P98" s="204">
        <v>3</v>
      </c>
      <c r="Q98" s="204" t="s">
        <v>17</v>
      </c>
      <c r="R98" s="204">
        <v>17877</v>
      </c>
      <c r="S98" s="204">
        <v>11835</v>
      </c>
      <c r="T98" s="206">
        <v>7</v>
      </c>
    </row>
    <row r="99" spans="1:20" hidden="1" outlineLevel="4">
      <c r="A99" s="203">
        <v>12</v>
      </c>
      <c r="B99" s="204" t="s">
        <v>39</v>
      </c>
      <c r="C99" s="204" t="s">
        <v>4</v>
      </c>
      <c r="D99" s="204" t="s">
        <v>108</v>
      </c>
      <c r="E99" s="64">
        <v>142</v>
      </c>
      <c r="F99" s="65">
        <f t="shared" si="9"/>
        <v>1.3773474178403756E-2</v>
      </c>
      <c r="G99" s="65">
        <f t="shared" si="10"/>
        <v>3.2581018518518519E-3</v>
      </c>
      <c r="H99" s="205">
        <f t="shared" si="11"/>
        <v>142</v>
      </c>
      <c r="I99" s="205">
        <f t="shared" si="12"/>
        <v>0</v>
      </c>
      <c r="J99" s="205">
        <f t="shared" si="13"/>
        <v>0</v>
      </c>
      <c r="K99" s="204">
        <f t="shared" si="14"/>
        <v>142</v>
      </c>
      <c r="L99" s="204">
        <f t="shared" si="15"/>
        <v>0</v>
      </c>
      <c r="M99" s="204">
        <v>3</v>
      </c>
      <c r="N99" s="204">
        <v>10</v>
      </c>
      <c r="O99" s="204">
        <v>58</v>
      </c>
      <c r="P99" s="204">
        <v>3</v>
      </c>
      <c r="Q99" s="204" t="s">
        <v>17</v>
      </c>
      <c r="R99" s="204">
        <v>168984</v>
      </c>
      <c r="S99" s="204">
        <v>39973</v>
      </c>
      <c r="T99" s="206">
        <v>7</v>
      </c>
    </row>
    <row r="100" spans="1:20" hidden="1" outlineLevel="4">
      <c r="A100" s="203">
        <v>12</v>
      </c>
      <c r="B100" s="204" t="s">
        <v>39</v>
      </c>
      <c r="C100" s="204" t="s">
        <v>4</v>
      </c>
      <c r="D100" s="204" t="s">
        <v>169</v>
      </c>
      <c r="E100" s="64">
        <v>3</v>
      </c>
      <c r="F100" s="65">
        <f t="shared" si="9"/>
        <v>7.2800925925925923E-3</v>
      </c>
      <c r="G100" s="65">
        <f t="shared" si="10"/>
        <v>6.8672839506172846E-3</v>
      </c>
      <c r="H100" s="205">
        <f t="shared" si="11"/>
        <v>3</v>
      </c>
      <c r="I100" s="205">
        <f t="shared" si="12"/>
        <v>0</v>
      </c>
      <c r="J100" s="205">
        <f t="shared" si="13"/>
        <v>0</v>
      </c>
      <c r="K100" s="204">
        <f t="shared" si="14"/>
        <v>3</v>
      </c>
      <c r="L100" s="204">
        <f t="shared" si="15"/>
        <v>0</v>
      </c>
      <c r="M100" s="204">
        <v>3</v>
      </c>
      <c r="N100" s="204">
        <v>10</v>
      </c>
      <c r="O100" s="204">
        <v>94</v>
      </c>
      <c r="P100" s="204">
        <v>3</v>
      </c>
      <c r="Q100" s="204" t="s">
        <v>17</v>
      </c>
      <c r="R100" s="204">
        <v>1887</v>
      </c>
      <c r="S100" s="204">
        <v>1780</v>
      </c>
      <c r="T100" s="206">
        <v>7</v>
      </c>
    </row>
    <row r="101" spans="1:20" hidden="1" outlineLevel="4">
      <c r="A101" s="203">
        <v>12</v>
      </c>
      <c r="B101" s="204" t="s">
        <v>39</v>
      </c>
      <c r="C101" s="204" t="s">
        <v>4</v>
      </c>
      <c r="D101" s="204" t="s">
        <v>121</v>
      </c>
      <c r="E101" s="64">
        <v>192</v>
      </c>
      <c r="F101" s="65">
        <f t="shared" si="9"/>
        <v>7.9988305362654333E-3</v>
      </c>
      <c r="G101" s="65">
        <f t="shared" si="10"/>
        <v>1.3234230324074075E-3</v>
      </c>
      <c r="H101" s="205">
        <f t="shared" si="11"/>
        <v>192</v>
      </c>
      <c r="I101" s="205">
        <f t="shared" si="12"/>
        <v>0</v>
      </c>
      <c r="J101" s="205">
        <f t="shared" si="13"/>
        <v>0</v>
      </c>
      <c r="K101" s="204">
        <f t="shared" si="14"/>
        <v>192</v>
      </c>
      <c r="L101" s="204">
        <f t="shared" si="15"/>
        <v>0</v>
      </c>
      <c r="M101" s="204">
        <v>3</v>
      </c>
      <c r="N101" s="204">
        <v>10</v>
      </c>
      <c r="O101" s="204">
        <v>98</v>
      </c>
      <c r="P101" s="204">
        <v>3</v>
      </c>
      <c r="Q101" s="204" t="s">
        <v>17</v>
      </c>
      <c r="R101" s="204">
        <v>132691</v>
      </c>
      <c r="S101" s="204">
        <v>21954</v>
      </c>
      <c r="T101" s="206">
        <v>7</v>
      </c>
    </row>
    <row r="102" spans="1:20" hidden="1" outlineLevel="4">
      <c r="A102" s="203">
        <v>12</v>
      </c>
      <c r="B102" s="204" t="s">
        <v>39</v>
      </c>
      <c r="C102" s="204" t="s">
        <v>4</v>
      </c>
      <c r="D102" s="204" t="s">
        <v>107</v>
      </c>
      <c r="E102" s="64">
        <v>24</v>
      </c>
      <c r="F102" s="65">
        <f t="shared" si="9"/>
        <v>8.4471450617283964E-3</v>
      </c>
      <c r="G102" s="65">
        <f t="shared" si="10"/>
        <v>0</v>
      </c>
      <c r="H102" s="205">
        <f t="shared" si="11"/>
        <v>24</v>
      </c>
      <c r="I102" s="205">
        <f t="shared" si="12"/>
        <v>0</v>
      </c>
      <c r="J102" s="205">
        <f t="shared" si="13"/>
        <v>0</v>
      </c>
      <c r="K102" s="204">
        <f t="shared" si="14"/>
        <v>0</v>
      </c>
      <c r="L102" s="204">
        <f t="shared" si="15"/>
        <v>24</v>
      </c>
      <c r="M102" s="204">
        <v>8</v>
      </c>
      <c r="N102" s="204">
        <v>10</v>
      </c>
      <c r="O102" s="204">
        <v>217</v>
      </c>
      <c r="P102" s="204">
        <v>3</v>
      </c>
      <c r="Q102" s="204" t="s">
        <v>17</v>
      </c>
      <c r="R102" s="204">
        <v>17516</v>
      </c>
      <c r="S102" s="204">
        <v>0</v>
      </c>
      <c r="T102" s="206">
        <v>7</v>
      </c>
    </row>
    <row r="103" spans="1:20" hidden="1" outlineLevel="3">
      <c r="A103" s="203"/>
      <c r="B103" s="204"/>
      <c r="C103" s="207" t="s">
        <v>144</v>
      </c>
      <c r="D103" s="127"/>
      <c r="E103" s="128">
        <f>SUBTOTAL(9,E94:E102)</f>
        <v>1444</v>
      </c>
      <c r="F103" s="129"/>
      <c r="G103" s="129"/>
      <c r="H103" s="205">
        <f>SUBTOTAL(9,H94:H102)</f>
        <v>1444</v>
      </c>
      <c r="I103" s="205">
        <f>SUBTOTAL(9,I94:I102)</f>
        <v>0</v>
      </c>
      <c r="J103" s="205">
        <f>SUBTOTAL(9,J94:J102)</f>
        <v>0</v>
      </c>
      <c r="K103" s="204">
        <f>SUBTOTAL(9,K94:K102)</f>
        <v>378</v>
      </c>
      <c r="L103" s="204">
        <f>SUBTOTAL(9,L94:L102)</f>
        <v>1066</v>
      </c>
      <c r="M103" s="204"/>
      <c r="N103" s="204"/>
      <c r="O103" s="204"/>
      <c r="P103" s="204"/>
      <c r="Q103" s="204"/>
      <c r="R103" s="204">
        <f>SUBTOTAL(9,R94:R102)</f>
        <v>1037423</v>
      </c>
      <c r="S103" s="204">
        <f>SUBTOTAL(9,S94:S102)</f>
        <v>692399</v>
      </c>
      <c r="T103" s="206"/>
    </row>
    <row r="104" spans="1:20" hidden="1" outlineLevel="4">
      <c r="A104" s="203">
        <v>12</v>
      </c>
      <c r="B104" s="204" t="s">
        <v>39</v>
      </c>
      <c r="C104" s="204" t="s">
        <v>5</v>
      </c>
      <c r="D104" s="204" t="s">
        <v>40</v>
      </c>
      <c r="E104" s="64">
        <v>96</v>
      </c>
      <c r="F104" s="65">
        <f t="shared" si="9"/>
        <v>1.8940007716049385E-2</v>
      </c>
      <c r="G104" s="65">
        <f t="shared" si="10"/>
        <v>6.7004243827160489E-3</v>
      </c>
      <c r="H104" s="205">
        <f t="shared" si="11"/>
        <v>0</v>
      </c>
      <c r="I104" s="205">
        <f t="shared" si="12"/>
        <v>96</v>
      </c>
      <c r="J104" s="205">
        <f t="shared" si="13"/>
        <v>0</v>
      </c>
      <c r="K104" s="204">
        <f t="shared" si="14"/>
        <v>0</v>
      </c>
      <c r="L104" s="204">
        <f t="shared" si="15"/>
        <v>96</v>
      </c>
      <c r="M104" s="204">
        <v>1</v>
      </c>
      <c r="N104" s="204">
        <v>10</v>
      </c>
      <c r="O104" s="204">
        <v>25</v>
      </c>
      <c r="P104" s="204">
        <v>11</v>
      </c>
      <c r="Q104" s="204" t="s">
        <v>41</v>
      </c>
      <c r="R104" s="204">
        <v>157096</v>
      </c>
      <c r="S104" s="204">
        <v>55576</v>
      </c>
      <c r="T104" s="206">
        <v>7</v>
      </c>
    </row>
    <row r="105" spans="1:20" hidden="1" outlineLevel="4">
      <c r="A105" s="203">
        <v>12</v>
      </c>
      <c r="B105" s="204" t="s">
        <v>39</v>
      </c>
      <c r="C105" s="204" t="s">
        <v>5</v>
      </c>
      <c r="D105" s="204" t="s">
        <v>122</v>
      </c>
      <c r="E105" s="64">
        <v>32</v>
      </c>
      <c r="F105" s="65">
        <f t="shared" si="9"/>
        <v>1.7000144675925925E-2</v>
      </c>
      <c r="G105" s="65">
        <f t="shared" si="10"/>
        <v>2.8479456018518519E-3</v>
      </c>
      <c r="H105" s="205">
        <f t="shared" si="11"/>
        <v>0</v>
      </c>
      <c r="I105" s="205">
        <f t="shared" si="12"/>
        <v>32</v>
      </c>
      <c r="J105" s="205">
        <f t="shared" si="13"/>
        <v>0</v>
      </c>
      <c r="K105" s="204">
        <f t="shared" si="14"/>
        <v>32</v>
      </c>
      <c r="L105" s="204">
        <f t="shared" si="15"/>
        <v>0</v>
      </c>
      <c r="M105" s="204">
        <v>3</v>
      </c>
      <c r="N105" s="204">
        <v>10</v>
      </c>
      <c r="O105" s="204">
        <v>63</v>
      </c>
      <c r="P105" s="204">
        <v>8</v>
      </c>
      <c r="Q105" s="204" t="s">
        <v>42</v>
      </c>
      <c r="R105" s="204">
        <v>47002</v>
      </c>
      <c r="S105" s="204">
        <v>7874</v>
      </c>
      <c r="T105" s="206">
        <v>7</v>
      </c>
    </row>
    <row r="106" spans="1:20" hidden="1" outlineLevel="4">
      <c r="A106" s="203">
        <v>12</v>
      </c>
      <c r="B106" s="204" t="s">
        <v>39</v>
      </c>
      <c r="C106" s="204" t="s">
        <v>5</v>
      </c>
      <c r="D106" s="204" t="s">
        <v>123</v>
      </c>
      <c r="E106" s="64">
        <v>135</v>
      </c>
      <c r="F106" s="65">
        <f t="shared" si="9"/>
        <v>1.2488940329218108E-2</v>
      </c>
      <c r="G106" s="65">
        <f t="shared" si="10"/>
        <v>9.5466392318244164E-3</v>
      </c>
      <c r="H106" s="205">
        <f t="shared" si="11"/>
        <v>0</v>
      </c>
      <c r="I106" s="205">
        <f t="shared" si="12"/>
        <v>135</v>
      </c>
      <c r="J106" s="205">
        <f t="shared" si="13"/>
        <v>0</v>
      </c>
      <c r="K106" s="204">
        <f t="shared" si="14"/>
        <v>135</v>
      </c>
      <c r="L106" s="204">
        <f t="shared" si="15"/>
        <v>0</v>
      </c>
      <c r="M106" s="204">
        <v>3</v>
      </c>
      <c r="N106" s="204">
        <v>10</v>
      </c>
      <c r="O106" s="204">
        <v>167</v>
      </c>
      <c r="P106" s="204">
        <v>6</v>
      </c>
      <c r="Q106" s="204" t="s">
        <v>43</v>
      </c>
      <c r="R106" s="204">
        <v>145671</v>
      </c>
      <c r="S106" s="204">
        <v>111352</v>
      </c>
      <c r="T106" s="206">
        <v>7</v>
      </c>
    </row>
    <row r="107" spans="1:20" hidden="1" outlineLevel="4">
      <c r="A107" s="203">
        <v>12</v>
      </c>
      <c r="B107" s="204" t="s">
        <v>39</v>
      </c>
      <c r="C107" s="204" t="s">
        <v>5</v>
      </c>
      <c r="D107" s="204" t="s">
        <v>124</v>
      </c>
      <c r="E107" s="64">
        <v>220</v>
      </c>
      <c r="F107" s="65">
        <f t="shared" si="9"/>
        <v>1.564241372053872E-2</v>
      </c>
      <c r="G107" s="65">
        <f t="shared" si="10"/>
        <v>6.8565867003366997E-3</v>
      </c>
      <c r="H107" s="205">
        <f t="shared" si="11"/>
        <v>0</v>
      </c>
      <c r="I107" s="205">
        <f t="shared" si="12"/>
        <v>220</v>
      </c>
      <c r="J107" s="205">
        <f t="shared" si="13"/>
        <v>0</v>
      </c>
      <c r="K107" s="204">
        <f t="shared" si="14"/>
        <v>220</v>
      </c>
      <c r="L107" s="204">
        <f t="shared" si="15"/>
        <v>0</v>
      </c>
      <c r="M107" s="204">
        <v>3</v>
      </c>
      <c r="N107" s="204">
        <v>10</v>
      </c>
      <c r="O107" s="204">
        <v>168</v>
      </c>
      <c r="P107" s="204">
        <v>12</v>
      </c>
      <c r="Q107" s="204" t="s">
        <v>29</v>
      </c>
      <c r="R107" s="204">
        <v>297331</v>
      </c>
      <c r="S107" s="204">
        <v>130330</v>
      </c>
      <c r="T107" s="206">
        <v>7</v>
      </c>
    </row>
    <row r="108" spans="1:20" hidden="1" outlineLevel="3">
      <c r="A108" s="203"/>
      <c r="B108" s="204"/>
      <c r="C108" s="208" t="s">
        <v>145</v>
      </c>
      <c r="D108" s="131"/>
      <c r="E108" s="132">
        <f>SUBTOTAL(9,E104:E107)</f>
        <v>483</v>
      </c>
      <c r="F108" s="133"/>
      <c r="G108" s="133"/>
      <c r="H108" s="205">
        <f>SUBTOTAL(9,H104:H107)</f>
        <v>0</v>
      </c>
      <c r="I108" s="205">
        <f>SUBTOTAL(9,I104:I107)</f>
        <v>483</v>
      </c>
      <c r="J108" s="205">
        <f>SUBTOTAL(9,J104:J107)</f>
        <v>0</v>
      </c>
      <c r="K108" s="204">
        <f>SUBTOTAL(9,K104:K107)</f>
        <v>387</v>
      </c>
      <c r="L108" s="204">
        <f>SUBTOTAL(9,L104:L107)</f>
        <v>96</v>
      </c>
      <c r="M108" s="204"/>
      <c r="N108" s="204"/>
      <c r="O108" s="204"/>
      <c r="P108" s="204"/>
      <c r="Q108" s="204"/>
      <c r="R108" s="204">
        <f>SUBTOTAL(9,R104:R107)</f>
        <v>647100</v>
      </c>
      <c r="S108" s="204">
        <f>SUBTOTAL(9,S104:S107)</f>
        <v>305132</v>
      </c>
      <c r="T108" s="206"/>
    </row>
    <row r="109" spans="1:20" ht="15.6" outlineLevel="2" collapsed="1">
      <c r="A109" s="203"/>
      <c r="B109" s="111" t="s">
        <v>88</v>
      </c>
      <c r="C109" s="77"/>
      <c r="D109" s="77"/>
      <c r="E109" s="78">
        <f>SUBTOTAL(9,E94:E107)</f>
        <v>1927</v>
      </c>
      <c r="F109" s="79">
        <v>1.0117692777105076E-2</v>
      </c>
      <c r="G109" s="79">
        <v>5.9914362663130178E-3</v>
      </c>
      <c r="H109" s="205">
        <f>SUBTOTAL(9,H94:H107)</f>
        <v>1444</v>
      </c>
      <c r="I109" s="205">
        <f>SUBTOTAL(9,I94:I107)</f>
        <v>483</v>
      </c>
      <c r="J109" s="205">
        <f>SUBTOTAL(9,J94:J107)</f>
        <v>0</v>
      </c>
      <c r="K109" s="204">
        <f>SUBTOTAL(9,K94:K107)</f>
        <v>765</v>
      </c>
      <c r="L109" s="204">
        <f>SUBTOTAL(9,L94:L107)</f>
        <v>1162</v>
      </c>
      <c r="M109" s="204"/>
      <c r="N109" s="204"/>
      <c r="O109" s="204"/>
      <c r="P109" s="204"/>
      <c r="Q109" s="204"/>
      <c r="R109" s="204">
        <f>SUBTOTAL(9,R94:R107)</f>
        <v>1684523</v>
      </c>
      <c r="S109" s="204">
        <f>SUBTOTAL(9,S94:S107)</f>
        <v>997531</v>
      </c>
      <c r="T109" s="206"/>
    </row>
    <row r="110" spans="1:20" hidden="1" outlineLevel="4">
      <c r="A110" s="203">
        <v>12</v>
      </c>
      <c r="B110" s="204" t="s">
        <v>44</v>
      </c>
      <c r="C110" s="204" t="s">
        <v>4</v>
      </c>
      <c r="D110" s="204" t="s">
        <v>16</v>
      </c>
      <c r="E110" s="64">
        <v>51</v>
      </c>
      <c r="F110" s="65">
        <f t="shared" si="9"/>
        <v>1.6267928467683369E-2</v>
      </c>
      <c r="G110" s="65">
        <f t="shared" si="10"/>
        <v>6.5881445170660859E-3</v>
      </c>
      <c r="H110" s="205">
        <f t="shared" si="11"/>
        <v>51</v>
      </c>
      <c r="I110" s="205">
        <f t="shared" si="12"/>
        <v>0</v>
      </c>
      <c r="J110" s="205">
        <f t="shared" si="13"/>
        <v>0</v>
      </c>
      <c r="K110" s="204">
        <f t="shared" si="14"/>
        <v>0</v>
      </c>
      <c r="L110" s="204">
        <f t="shared" si="15"/>
        <v>51</v>
      </c>
      <c r="M110" s="204">
        <v>1</v>
      </c>
      <c r="N110" s="204">
        <v>24</v>
      </c>
      <c r="O110" s="204">
        <v>17</v>
      </c>
      <c r="P110" s="204">
        <v>3</v>
      </c>
      <c r="Q110" s="204" t="s">
        <v>17</v>
      </c>
      <c r="R110" s="204">
        <v>71683</v>
      </c>
      <c r="S110" s="204">
        <v>29030</v>
      </c>
      <c r="T110" s="206">
        <v>7</v>
      </c>
    </row>
    <row r="111" spans="1:20" hidden="1" outlineLevel="4">
      <c r="A111" s="203">
        <v>12</v>
      </c>
      <c r="B111" s="204" t="s">
        <v>44</v>
      </c>
      <c r="C111" s="204" t="s">
        <v>4</v>
      </c>
      <c r="D111" s="204" t="s">
        <v>19</v>
      </c>
      <c r="E111" s="64">
        <v>3</v>
      </c>
      <c r="F111" s="65">
        <f t="shared" si="9"/>
        <v>1.527391975308642E-2</v>
      </c>
      <c r="G111" s="65">
        <f t="shared" si="10"/>
        <v>1.6280864197530866E-2</v>
      </c>
      <c r="H111" s="205">
        <f t="shared" si="11"/>
        <v>3</v>
      </c>
      <c r="I111" s="205">
        <f t="shared" si="12"/>
        <v>0</v>
      </c>
      <c r="J111" s="205">
        <f t="shared" si="13"/>
        <v>0</v>
      </c>
      <c r="K111" s="204">
        <f t="shared" si="14"/>
        <v>0</v>
      </c>
      <c r="L111" s="204">
        <f t="shared" si="15"/>
        <v>3</v>
      </c>
      <c r="M111" s="204">
        <v>1</v>
      </c>
      <c r="N111" s="204">
        <v>24</v>
      </c>
      <c r="O111" s="204">
        <v>18</v>
      </c>
      <c r="P111" s="204">
        <v>3</v>
      </c>
      <c r="Q111" s="204" t="s">
        <v>17</v>
      </c>
      <c r="R111" s="204">
        <v>3959</v>
      </c>
      <c r="S111" s="204">
        <v>4220</v>
      </c>
      <c r="T111" s="206">
        <v>7</v>
      </c>
    </row>
    <row r="112" spans="1:20" hidden="1" outlineLevel="4">
      <c r="A112" s="203">
        <v>12</v>
      </c>
      <c r="B112" s="204" t="s">
        <v>44</v>
      </c>
      <c r="C112" s="204" t="s">
        <v>4</v>
      </c>
      <c r="D112" s="204" t="s">
        <v>21</v>
      </c>
      <c r="E112" s="64">
        <v>3</v>
      </c>
      <c r="F112" s="65">
        <f t="shared" si="9"/>
        <v>2.1929012345679014E-2</v>
      </c>
      <c r="G112" s="65">
        <f t="shared" si="10"/>
        <v>5.2584876543209872E-3</v>
      </c>
      <c r="H112" s="205">
        <f t="shared" si="11"/>
        <v>3</v>
      </c>
      <c r="I112" s="205">
        <f t="shared" si="12"/>
        <v>0</v>
      </c>
      <c r="J112" s="205">
        <f t="shared" si="13"/>
        <v>0</v>
      </c>
      <c r="K112" s="204">
        <f t="shared" si="14"/>
        <v>0</v>
      </c>
      <c r="L112" s="204">
        <f t="shared" si="15"/>
        <v>3</v>
      </c>
      <c r="M112" s="204">
        <v>1</v>
      </c>
      <c r="N112" s="204">
        <v>24</v>
      </c>
      <c r="O112" s="204">
        <v>20</v>
      </c>
      <c r="P112" s="204">
        <v>3</v>
      </c>
      <c r="Q112" s="204" t="s">
        <v>17</v>
      </c>
      <c r="R112" s="204">
        <v>5684</v>
      </c>
      <c r="S112" s="204">
        <v>1363</v>
      </c>
      <c r="T112" s="206">
        <v>7</v>
      </c>
    </row>
    <row r="113" spans="1:20" hidden="1" outlineLevel="4">
      <c r="A113" s="203">
        <v>12</v>
      </c>
      <c r="B113" s="204" t="s">
        <v>44</v>
      </c>
      <c r="C113" s="204" t="s">
        <v>4</v>
      </c>
      <c r="D113" s="204" t="s">
        <v>109</v>
      </c>
      <c r="E113" s="64">
        <v>80</v>
      </c>
      <c r="F113" s="65">
        <f t="shared" si="9"/>
        <v>1.9186921296296296E-2</v>
      </c>
      <c r="G113" s="65">
        <f t="shared" si="10"/>
        <v>2.7844328703703703E-3</v>
      </c>
      <c r="H113" s="205">
        <f t="shared" si="11"/>
        <v>80</v>
      </c>
      <c r="I113" s="205">
        <f t="shared" si="12"/>
        <v>0</v>
      </c>
      <c r="J113" s="205">
        <f t="shared" si="13"/>
        <v>0</v>
      </c>
      <c r="K113" s="204">
        <f t="shared" si="14"/>
        <v>80</v>
      </c>
      <c r="L113" s="204">
        <f t="shared" si="15"/>
        <v>0</v>
      </c>
      <c r="M113" s="204">
        <v>3</v>
      </c>
      <c r="N113" s="204">
        <v>24</v>
      </c>
      <c r="O113" s="204">
        <v>162</v>
      </c>
      <c r="P113" s="204">
        <v>3</v>
      </c>
      <c r="Q113" s="204" t="s">
        <v>17</v>
      </c>
      <c r="R113" s="204">
        <v>132620</v>
      </c>
      <c r="S113" s="204">
        <v>19246</v>
      </c>
      <c r="T113" s="206">
        <v>7</v>
      </c>
    </row>
    <row r="114" spans="1:20" hidden="1" outlineLevel="3">
      <c r="A114" s="203"/>
      <c r="B114" s="204"/>
      <c r="C114" s="207" t="s">
        <v>144</v>
      </c>
      <c r="D114" s="127"/>
      <c r="E114" s="128">
        <f>SUBTOTAL(9,E110:E113)</f>
        <v>137</v>
      </c>
      <c r="F114" s="129"/>
      <c r="G114" s="129"/>
      <c r="H114" s="205">
        <f>SUBTOTAL(9,H110:H113)</f>
        <v>137</v>
      </c>
      <c r="I114" s="205">
        <f>SUBTOTAL(9,I110:I113)</f>
        <v>0</v>
      </c>
      <c r="J114" s="205">
        <f>SUBTOTAL(9,J110:J113)</f>
        <v>0</v>
      </c>
      <c r="K114" s="204">
        <f>SUBTOTAL(9,K110:K113)</f>
        <v>80</v>
      </c>
      <c r="L114" s="204">
        <f>SUBTOTAL(9,L110:L113)</f>
        <v>57</v>
      </c>
      <c r="M114" s="204"/>
      <c r="N114" s="204"/>
      <c r="O114" s="204"/>
      <c r="P114" s="204"/>
      <c r="Q114" s="204"/>
      <c r="R114" s="204">
        <f>SUBTOTAL(9,R110:R113)</f>
        <v>213946</v>
      </c>
      <c r="S114" s="204">
        <f>SUBTOTAL(9,S110:S113)</f>
        <v>53859</v>
      </c>
      <c r="T114" s="206"/>
    </row>
    <row r="115" spans="1:20" ht="15.6" outlineLevel="2" collapsed="1">
      <c r="A115" s="203"/>
      <c r="B115" s="111" t="s">
        <v>89</v>
      </c>
      <c r="C115" s="77"/>
      <c r="D115" s="77"/>
      <c r="E115" s="78">
        <f>SUBTOTAL(9,E110:E113)</f>
        <v>137</v>
      </c>
      <c r="F115" s="79">
        <v>1.8074648553663152E-2</v>
      </c>
      <c r="G115" s="79">
        <v>4.550131792376318E-3</v>
      </c>
      <c r="H115" s="205">
        <f>SUBTOTAL(9,H110:H113)</f>
        <v>137</v>
      </c>
      <c r="I115" s="205">
        <f>SUBTOTAL(9,I110:I113)</f>
        <v>0</v>
      </c>
      <c r="J115" s="205">
        <f>SUBTOTAL(9,J110:J113)</f>
        <v>0</v>
      </c>
      <c r="K115" s="204">
        <f>SUBTOTAL(9,K110:K113)</f>
        <v>80</v>
      </c>
      <c r="L115" s="204">
        <f>SUBTOTAL(9,L110:L113)</f>
        <v>57</v>
      </c>
      <c r="M115" s="204"/>
      <c r="N115" s="204"/>
      <c r="O115" s="204"/>
      <c r="P115" s="204"/>
      <c r="Q115" s="204"/>
      <c r="R115" s="204">
        <f>SUBTOTAL(9,R110:R113)</f>
        <v>213946</v>
      </c>
      <c r="S115" s="204">
        <f>SUBTOTAL(9,S110:S113)</f>
        <v>53859</v>
      </c>
      <c r="T115" s="206"/>
    </row>
    <row r="116" spans="1:20" hidden="1" outlineLevel="4">
      <c r="A116" s="203">
        <v>12</v>
      </c>
      <c r="B116" s="204" t="s">
        <v>45</v>
      </c>
      <c r="C116" s="204" t="s">
        <v>4</v>
      </c>
      <c r="D116" s="204" t="s">
        <v>16</v>
      </c>
      <c r="E116" s="64">
        <v>168</v>
      </c>
      <c r="F116" s="65">
        <f t="shared" si="9"/>
        <v>1.0196828152557319E-2</v>
      </c>
      <c r="G116" s="65">
        <f t="shared" si="10"/>
        <v>2.9130842151675485E-2</v>
      </c>
      <c r="H116" s="205">
        <f t="shared" si="11"/>
        <v>168</v>
      </c>
      <c r="I116" s="205">
        <f t="shared" si="12"/>
        <v>0</v>
      </c>
      <c r="J116" s="205">
        <f t="shared" si="13"/>
        <v>0</v>
      </c>
      <c r="K116" s="204">
        <f t="shared" si="14"/>
        <v>0</v>
      </c>
      <c r="L116" s="204">
        <f t="shared" si="15"/>
        <v>168</v>
      </c>
      <c r="M116" s="204">
        <v>1</v>
      </c>
      <c r="N116" s="204">
        <v>7</v>
      </c>
      <c r="O116" s="204">
        <v>17</v>
      </c>
      <c r="P116" s="204">
        <v>3</v>
      </c>
      <c r="Q116" s="204" t="s">
        <v>17</v>
      </c>
      <c r="R116" s="204">
        <v>148009</v>
      </c>
      <c r="S116" s="204">
        <v>422840</v>
      </c>
      <c r="T116" s="206">
        <v>7</v>
      </c>
    </row>
    <row r="117" spans="1:20" hidden="1" outlineLevel="4">
      <c r="A117" s="203">
        <v>12</v>
      </c>
      <c r="B117" s="204" t="s">
        <v>45</v>
      </c>
      <c r="C117" s="204" t="s">
        <v>4</v>
      </c>
      <c r="D117" s="204" t="s">
        <v>19</v>
      </c>
      <c r="E117" s="64">
        <v>44</v>
      </c>
      <c r="F117" s="65">
        <f t="shared" si="9"/>
        <v>1.1591172138047138E-2</v>
      </c>
      <c r="G117" s="65">
        <f t="shared" si="10"/>
        <v>3.0101273148148148E-2</v>
      </c>
      <c r="H117" s="205">
        <f t="shared" si="11"/>
        <v>44</v>
      </c>
      <c r="I117" s="205">
        <f t="shared" si="12"/>
        <v>0</v>
      </c>
      <c r="J117" s="205">
        <f t="shared" si="13"/>
        <v>0</v>
      </c>
      <c r="K117" s="204">
        <f t="shared" si="14"/>
        <v>0</v>
      </c>
      <c r="L117" s="204">
        <f t="shared" si="15"/>
        <v>44</v>
      </c>
      <c r="M117" s="204">
        <v>1</v>
      </c>
      <c r="N117" s="204">
        <v>7</v>
      </c>
      <c r="O117" s="204">
        <v>18</v>
      </c>
      <c r="P117" s="204">
        <v>3</v>
      </c>
      <c r="Q117" s="204" t="s">
        <v>17</v>
      </c>
      <c r="R117" s="204">
        <v>44065</v>
      </c>
      <c r="S117" s="204">
        <v>114433</v>
      </c>
      <c r="T117" s="206">
        <v>7</v>
      </c>
    </row>
    <row r="118" spans="1:20" hidden="1" outlineLevel="4">
      <c r="A118" s="203">
        <v>12</v>
      </c>
      <c r="B118" s="204" t="s">
        <v>45</v>
      </c>
      <c r="C118" s="204" t="s">
        <v>4</v>
      </c>
      <c r="D118" s="204" t="s">
        <v>21</v>
      </c>
      <c r="E118" s="64">
        <v>33</v>
      </c>
      <c r="F118" s="65">
        <f t="shared" si="9"/>
        <v>6.0009820426487094E-3</v>
      </c>
      <c r="G118" s="65">
        <f t="shared" si="10"/>
        <v>4.1522516835016836E-2</v>
      </c>
      <c r="H118" s="205">
        <f t="shared" si="11"/>
        <v>33</v>
      </c>
      <c r="I118" s="205">
        <f t="shared" si="12"/>
        <v>0</v>
      </c>
      <c r="J118" s="205">
        <f t="shared" si="13"/>
        <v>0</v>
      </c>
      <c r="K118" s="204">
        <f t="shared" si="14"/>
        <v>0</v>
      </c>
      <c r="L118" s="204">
        <f t="shared" si="15"/>
        <v>33</v>
      </c>
      <c r="M118" s="204">
        <v>1</v>
      </c>
      <c r="N118" s="204">
        <v>7</v>
      </c>
      <c r="O118" s="204">
        <v>20</v>
      </c>
      <c r="P118" s="204">
        <v>3</v>
      </c>
      <c r="Q118" s="204" t="s">
        <v>17</v>
      </c>
      <c r="R118" s="204">
        <v>17110</v>
      </c>
      <c r="S118" s="204">
        <v>118389</v>
      </c>
      <c r="T118" s="206">
        <v>7</v>
      </c>
    </row>
    <row r="119" spans="1:20" hidden="1" outlineLevel="4">
      <c r="A119" s="203">
        <v>12</v>
      </c>
      <c r="B119" s="204" t="s">
        <v>45</v>
      </c>
      <c r="C119" s="204" t="s">
        <v>4</v>
      </c>
      <c r="D119" s="204" t="s">
        <v>109</v>
      </c>
      <c r="E119" s="64">
        <v>177</v>
      </c>
      <c r="F119" s="65">
        <f t="shared" si="9"/>
        <v>1.1738399769826323E-2</v>
      </c>
      <c r="G119" s="65">
        <f t="shared" si="10"/>
        <v>1.0481599183929692E-2</v>
      </c>
      <c r="H119" s="205">
        <f t="shared" si="11"/>
        <v>177</v>
      </c>
      <c r="I119" s="205">
        <f t="shared" si="12"/>
        <v>0</v>
      </c>
      <c r="J119" s="205">
        <f t="shared" si="13"/>
        <v>0</v>
      </c>
      <c r="K119" s="204">
        <f t="shared" si="14"/>
        <v>177</v>
      </c>
      <c r="L119" s="204">
        <f t="shared" si="15"/>
        <v>0</v>
      </c>
      <c r="M119" s="204">
        <v>3</v>
      </c>
      <c r="N119" s="204">
        <v>7</v>
      </c>
      <c r="O119" s="204">
        <v>162</v>
      </c>
      <c r="P119" s="204">
        <v>3</v>
      </c>
      <c r="Q119" s="204" t="s">
        <v>17</v>
      </c>
      <c r="R119" s="204">
        <v>179513</v>
      </c>
      <c r="S119" s="204">
        <v>160293</v>
      </c>
      <c r="T119" s="206">
        <v>7</v>
      </c>
    </row>
    <row r="120" spans="1:20" hidden="1" outlineLevel="3">
      <c r="A120" s="203"/>
      <c r="B120" s="204"/>
      <c r="C120" s="207" t="s">
        <v>144</v>
      </c>
      <c r="D120" s="127"/>
      <c r="E120" s="128">
        <f>SUBTOTAL(9,E116:E119)</f>
        <v>422</v>
      </c>
      <c r="F120" s="129"/>
      <c r="G120" s="129"/>
      <c r="H120" s="205">
        <f>SUBTOTAL(9,H116:H119)</f>
        <v>422</v>
      </c>
      <c r="I120" s="205">
        <f>SUBTOTAL(9,I116:I119)</f>
        <v>0</v>
      </c>
      <c r="J120" s="205">
        <f>SUBTOTAL(9,J116:J119)</f>
        <v>0</v>
      </c>
      <c r="K120" s="204">
        <f>SUBTOTAL(9,K116:K119)</f>
        <v>177</v>
      </c>
      <c r="L120" s="204">
        <f>SUBTOTAL(9,L116:L119)</f>
        <v>245</v>
      </c>
      <c r="M120" s="204"/>
      <c r="N120" s="204"/>
      <c r="O120" s="204"/>
      <c r="P120" s="204"/>
      <c r="Q120" s="204"/>
      <c r="R120" s="204">
        <f>SUBTOTAL(9,R116:R119)</f>
        <v>388697</v>
      </c>
      <c r="S120" s="204">
        <f>SUBTOTAL(9,S116:S119)</f>
        <v>815955</v>
      </c>
      <c r="T120" s="206"/>
    </row>
    <row r="121" spans="1:20" ht="15.6" outlineLevel="2" collapsed="1">
      <c r="A121" s="203"/>
      <c r="B121" s="111" t="s">
        <v>90</v>
      </c>
      <c r="C121" s="77"/>
      <c r="D121" s="77"/>
      <c r="E121" s="78">
        <f>SUBTOTAL(9,E116:E119)</f>
        <v>422</v>
      </c>
      <c r="F121" s="79">
        <v>1.066068215727576E-2</v>
      </c>
      <c r="G121" s="79">
        <v>2.2378965903106899E-2</v>
      </c>
      <c r="H121" s="205">
        <f>SUBTOTAL(9,H116:H119)</f>
        <v>422</v>
      </c>
      <c r="I121" s="205">
        <f>SUBTOTAL(9,I116:I119)</f>
        <v>0</v>
      </c>
      <c r="J121" s="205">
        <f>SUBTOTAL(9,J116:J119)</f>
        <v>0</v>
      </c>
      <c r="K121" s="204">
        <f>SUBTOTAL(9,K116:K119)</f>
        <v>177</v>
      </c>
      <c r="L121" s="204">
        <f>SUBTOTAL(9,L116:L119)</f>
        <v>245</v>
      </c>
      <c r="M121" s="204"/>
      <c r="N121" s="204"/>
      <c r="O121" s="204"/>
      <c r="P121" s="204"/>
      <c r="Q121" s="204"/>
      <c r="R121" s="204">
        <f>SUBTOTAL(9,R116:R119)</f>
        <v>388697</v>
      </c>
      <c r="S121" s="204">
        <f>SUBTOTAL(9,S116:S119)</f>
        <v>815955</v>
      </c>
      <c r="T121" s="206"/>
    </row>
    <row r="122" spans="1:20" hidden="1" outlineLevel="4">
      <c r="A122" s="203">
        <v>12</v>
      </c>
      <c r="B122" s="204" t="s">
        <v>46</v>
      </c>
      <c r="C122" s="204" t="s">
        <v>4</v>
      </c>
      <c r="D122" s="204" t="s">
        <v>16</v>
      </c>
      <c r="E122" s="64">
        <v>501</v>
      </c>
      <c r="F122" s="65">
        <f t="shared" si="9"/>
        <v>4.2936349523175869E-3</v>
      </c>
      <c r="G122" s="65">
        <f t="shared" si="10"/>
        <v>2.7042211872551191E-3</v>
      </c>
      <c r="H122" s="205">
        <f t="shared" si="11"/>
        <v>501</v>
      </c>
      <c r="I122" s="205">
        <f t="shared" si="12"/>
        <v>0</v>
      </c>
      <c r="J122" s="205">
        <f t="shared" si="13"/>
        <v>0</v>
      </c>
      <c r="K122" s="204">
        <f t="shared" si="14"/>
        <v>0</v>
      </c>
      <c r="L122" s="204">
        <f t="shared" si="15"/>
        <v>501</v>
      </c>
      <c r="M122" s="204">
        <v>1</v>
      </c>
      <c r="N122" s="204">
        <v>33</v>
      </c>
      <c r="O122" s="204">
        <v>17</v>
      </c>
      <c r="P122" s="204">
        <v>3</v>
      </c>
      <c r="Q122" s="204" t="s">
        <v>17</v>
      </c>
      <c r="R122" s="204">
        <v>185856</v>
      </c>
      <c r="S122" s="204">
        <v>117056</v>
      </c>
      <c r="T122" s="206">
        <v>7</v>
      </c>
    </row>
    <row r="123" spans="1:20" hidden="1" outlineLevel="4">
      <c r="A123" s="203">
        <v>12</v>
      </c>
      <c r="B123" s="204" t="s">
        <v>46</v>
      </c>
      <c r="C123" s="204" t="s">
        <v>4</v>
      </c>
      <c r="D123" s="204" t="s">
        <v>19</v>
      </c>
      <c r="E123" s="64">
        <v>108</v>
      </c>
      <c r="F123" s="65">
        <f t="shared" si="9"/>
        <v>4.6742112482853222E-3</v>
      </c>
      <c r="G123" s="65">
        <f t="shared" si="10"/>
        <v>3.18758573388203E-3</v>
      </c>
      <c r="H123" s="205">
        <f t="shared" si="11"/>
        <v>108</v>
      </c>
      <c r="I123" s="205">
        <f t="shared" si="12"/>
        <v>0</v>
      </c>
      <c r="J123" s="205">
        <f t="shared" si="13"/>
        <v>0</v>
      </c>
      <c r="K123" s="204">
        <f t="shared" si="14"/>
        <v>0</v>
      </c>
      <c r="L123" s="204">
        <f t="shared" si="15"/>
        <v>108</v>
      </c>
      <c r="M123" s="204">
        <v>1</v>
      </c>
      <c r="N123" s="204">
        <v>33</v>
      </c>
      <c r="O123" s="204">
        <v>18</v>
      </c>
      <c r="P123" s="204">
        <v>3</v>
      </c>
      <c r="Q123" s="204" t="s">
        <v>17</v>
      </c>
      <c r="R123" s="204">
        <v>43616</v>
      </c>
      <c r="S123" s="204">
        <v>29744</v>
      </c>
      <c r="T123" s="206">
        <v>7</v>
      </c>
    </row>
    <row r="124" spans="1:20" hidden="1" outlineLevel="4">
      <c r="A124" s="203">
        <v>12</v>
      </c>
      <c r="B124" s="204" t="s">
        <v>46</v>
      </c>
      <c r="C124" s="204" t="s">
        <v>4</v>
      </c>
      <c r="D124" s="204" t="s">
        <v>21</v>
      </c>
      <c r="E124" s="64">
        <v>130</v>
      </c>
      <c r="F124" s="65">
        <f t="shared" si="9"/>
        <v>4.4391025641025645E-3</v>
      </c>
      <c r="G124" s="65">
        <f t="shared" si="10"/>
        <v>3.4939458689458684E-3</v>
      </c>
      <c r="H124" s="205">
        <f t="shared" si="11"/>
        <v>130</v>
      </c>
      <c r="I124" s="205">
        <f t="shared" si="12"/>
        <v>0</v>
      </c>
      <c r="J124" s="205">
        <f t="shared" si="13"/>
        <v>0</v>
      </c>
      <c r="K124" s="204">
        <f t="shared" si="14"/>
        <v>0</v>
      </c>
      <c r="L124" s="204">
        <f t="shared" si="15"/>
        <v>130</v>
      </c>
      <c r="M124" s="204">
        <v>1</v>
      </c>
      <c r="N124" s="204">
        <v>33</v>
      </c>
      <c r="O124" s="204">
        <v>20</v>
      </c>
      <c r="P124" s="204">
        <v>3</v>
      </c>
      <c r="Q124" s="204" t="s">
        <v>17</v>
      </c>
      <c r="R124" s="204">
        <v>49860</v>
      </c>
      <c r="S124" s="204">
        <v>39244</v>
      </c>
      <c r="T124" s="206">
        <v>7</v>
      </c>
    </row>
    <row r="125" spans="1:20" hidden="1" outlineLevel="4">
      <c r="A125" s="203">
        <v>12</v>
      </c>
      <c r="B125" s="204" t="s">
        <v>46</v>
      </c>
      <c r="C125" s="204" t="s">
        <v>4</v>
      </c>
      <c r="D125" s="204" t="s">
        <v>109</v>
      </c>
      <c r="E125" s="64">
        <v>308</v>
      </c>
      <c r="F125" s="65">
        <f t="shared" si="9"/>
        <v>4.5946443602693605E-3</v>
      </c>
      <c r="G125" s="65">
        <f t="shared" si="10"/>
        <v>1.0581634800384801E-3</v>
      </c>
      <c r="H125" s="205">
        <f t="shared" si="11"/>
        <v>308</v>
      </c>
      <c r="I125" s="205">
        <f t="shared" si="12"/>
        <v>0</v>
      </c>
      <c r="J125" s="205">
        <f t="shared" si="13"/>
        <v>0</v>
      </c>
      <c r="K125" s="204">
        <f t="shared" si="14"/>
        <v>308</v>
      </c>
      <c r="L125" s="204">
        <f t="shared" si="15"/>
        <v>0</v>
      </c>
      <c r="M125" s="204">
        <v>3</v>
      </c>
      <c r="N125" s="204">
        <v>33</v>
      </c>
      <c r="O125" s="204">
        <v>162</v>
      </c>
      <c r="P125" s="204">
        <v>3</v>
      </c>
      <c r="Q125" s="204" t="s">
        <v>17</v>
      </c>
      <c r="R125" s="204">
        <v>122269</v>
      </c>
      <c r="S125" s="204">
        <v>28159</v>
      </c>
      <c r="T125" s="206">
        <v>7</v>
      </c>
    </row>
    <row r="126" spans="1:20" hidden="1" outlineLevel="4">
      <c r="A126" s="203">
        <v>12</v>
      </c>
      <c r="B126" s="204" t="s">
        <v>46</v>
      </c>
      <c r="C126" s="204" t="s">
        <v>4</v>
      </c>
      <c r="D126" s="204" t="s">
        <v>107</v>
      </c>
      <c r="E126" s="64">
        <v>99</v>
      </c>
      <c r="F126" s="65">
        <f t="shared" si="9"/>
        <v>5.3375187055742608E-3</v>
      </c>
      <c r="G126" s="65">
        <f t="shared" si="10"/>
        <v>2.3381967826412272E-7</v>
      </c>
      <c r="H126" s="205">
        <f t="shared" si="11"/>
        <v>99</v>
      </c>
      <c r="I126" s="205">
        <f t="shared" si="12"/>
        <v>0</v>
      </c>
      <c r="J126" s="205">
        <f t="shared" si="13"/>
        <v>0</v>
      </c>
      <c r="K126" s="204">
        <f t="shared" si="14"/>
        <v>0</v>
      </c>
      <c r="L126" s="204">
        <f t="shared" si="15"/>
        <v>99</v>
      </c>
      <c r="M126" s="204">
        <v>8</v>
      </c>
      <c r="N126" s="204">
        <v>33</v>
      </c>
      <c r="O126" s="204">
        <v>217</v>
      </c>
      <c r="P126" s="204">
        <v>3</v>
      </c>
      <c r="Q126" s="204" t="s">
        <v>17</v>
      </c>
      <c r="R126" s="204">
        <v>45655</v>
      </c>
      <c r="S126" s="204">
        <v>2</v>
      </c>
      <c r="T126" s="206">
        <v>7</v>
      </c>
    </row>
    <row r="127" spans="1:20" hidden="1" outlineLevel="4">
      <c r="A127" s="203">
        <v>12</v>
      </c>
      <c r="B127" s="204" t="s">
        <v>46</v>
      </c>
      <c r="C127" s="204" t="s">
        <v>4</v>
      </c>
      <c r="D127" s="204" t="s">
        <v>111</v>
      </c>
      <c r="E127" s="64">
        <v>1</v>
      </c>
      <c r="F127" s="65">
        <f t="shared" si="9"/>
        <v>2.9166666666666668E-3</v>
      </c>
      <c r="G127" s="65">
        <f t="shared" si="10"/>
        <v>1.5046296296296297E-4</v>
      </c>
      <c r="H127" s="205">
        <f t="shared" si="11"/>
        <v>1</v>
      </c>
      <c r="I127" s="205">
        <f t="shared" si="12"/>
        <v>0</v>
      </c>
      <c r="J127" s="205">
        <f t="shared" si="13"/>
        <v>0</v>
      </c>
      <c r="K127" s="204">
        <f t="shared" si="14"/>
        <v>1</v>
      </c>
      <c r="L127" s="204">
        <f t="shared" si="15"/>
        <v>0</v>
      </c>
      <c r="M127" s="204">
        <v>3</v>
      </c>
      <c r="N127" s="204">
        <v>33</v>
      </c>
      <c r="O127" s="204">
        <v>224</v>
      </c>
      <c r="P127" s="204">
        <v>3</v>
      </c>
      <c r="Q127" s="204" t="s">
        <v>17</v>
      </c>
      <c r="R127" s="204">
        <v>252</v>
      </c>
      <c r="S127" s="204">
        <v>13</v>
      </c>
      <c r="T127" s="206">
        <v>7</v>
      </c>
    </row>
    <row r="128" spans="1:20" hidden="1" outlineLevel="3">
      <c r="A128" s="203"/>
      <c r="B128" s="204"/>
      <c r="C128" s="207" t="s">
        <v>144</v>
      </c>
      <c r="D128" s="127"/>
      <c r="E128" s="128">
        <f>SUBTOTAL(9,E122:E127)</f>
        <v>1147</v>
      </c>
      <c r="F128" s="129"/>
      <c r="G128" s="129"/>
      <c r="H128" s="205">
        <f>SUBTOTAL(9,H122:H127)</f>
        <v>1147</v>
      </c>
      <c r="I128" s="205">
        <f>SUBTOTAL(9,I122:I127)</f>
        <v>0</v>
      </c>
      <c r="J128" s="205">
        <f>SUBTOTAL(9,J122:J127)</f>
        <v>0</v>
      </c>
      <c r="K128" s="204">
        <f>SUBTOTAL(9,K122:K127)</f>
        <v>309</v>
      </c>
      <c r="L128" s="204">
        <f>SUBTOTAL(9,L122:L127)</f>
        <v>838</v>
      </c>
      <c r="M128" s="204"/>
      <c r="N128" s="204"/>
      <c r="O128" s="204"/>
      <c r="P128" s="204"/>
      <c r="Q128" s="204"/>
      <c r="R128" s="204">
        <f>SUBTOTAL(9,R122:R127)</f>
        <v>447508</v>
      </c>
      <c r="S128" s="204">
        <f>SUBTOTAL(9,S122:S127)</f>
        <v>214218</v>
      </c>
      <c r="T128" s="206"/>
    </row>
    <row r="129" spans="1:20" hidden="1" outlineLevel="4">
      <c r="A129" s="203">
        <v>12</v>
      </c>
      <c r="B129" s="204" t="s">
        <v>46</v>
      </c>
      <c r="C129" s="204" t="s">
        <v>6</v>
      </c>
      <c r="D129" s="204" t="s">
        <v>33</v>
      </c>
      <c r="E129" s="64">
        <v>13</v>
      </c>
      <c r="F129" s="65">
        <f t="shared" si="9"/>
        <v>1.6561609686609687E-2</v>
      </c>
      <c r="G129" s="65">
        <f t="shared" si="10"/>
        <v>9.2013888888888892E-3</v>
      </c>
      <c r="H129" s="205">
        <f t="shared" si="11"/>
        <v>0</v>
      </c>
      <c r="I129" s="205">
        <f t="shared" si="12"/>
        <v>0</v>
      </c>
      <c r="J129" s="205">
        <f t="shared" si="13"/>
        <v>13</v>
      </c>
      <c r="K129" s="204">
        <f t="shared" si="14"/>
        <v>0</v>
      </c>
      <c r="L129" s="204">
        <f t="shared" si="15"/>
        <v>13</v>
      </c>
      <c r="M129" s="204">
        <v>1</v>
      </c>
      <c r="N129" s="204">
        <v>33</v>
      </c>
      <c r="O129" s="204">
        <v>86</v>
      </c>
      <c r="P129" s="204">
        <v>5</v>
      </c>
      <c r="Q129" s="204" t="s">
        <v>6</v>
      </c>
      <c r="R129" s="204">
        <v>18602</v>
      </c>
      <c r="S129" s="204">
        <v>10335</v>
      </c>
      <c r="T129" s="206">
        <v>7</v>
      </c>
    </row>
    <row r="130" spans="1:20" hidden="1" outlineLevel="4">
      <c r="A130" s="203">
        <v>12</v>
      </c>
      <c r="B130" s="204" t="s">
        <v>46</v>
      </c>
      <c r="C130" s="204" t="s">
        <v>6</v>
      </c>
      <c r="D130" s="204" t="s">
        <v>126</v>
      </c>
      <c r="E130" s="64">
        <v>149</v>
      </c>
      <c r="F130" s="65">
        <f t="shared" si="9"/>
        <v>1.3174015038528461E-2</v>
      </c>
      <c r="G130" s="65">
        <f t="shared" si="10"/>
        <v>5.2162565249813577E-3</v>
      </c>
      <c r="H130" s="205">
        <f t="shared" si="11"/>
        <v>0</v>
      </c>
      <c r="I130" s="205">
        <f t="shared" si="12"/>
        <v>0</v>
      </c>
      <c r="J130" s="205">
        <f t="shared" si="13"/>
        <v>149</v>
      </c>
      <c r="K130" s="204">
        <f t="shared" si="14"/>
        <v>149</v>
      </c>
      <c r="L130" s="204">
        <f t="shared" si="15"/>
        <v>0</v>
      </c>
      <c r="M130" s="204">
        <v>3</v>
      </c>
      <c r="N130" s="204">
        <v>33</v>
      </c>
      <c r="O130" s="204">
        <v>192</v>
      </c>
      <c r="P130" s="204">
        <v>5</v>
      </c>
      <c r="Q130" s="204" t="s">
        <v>6</v>
      </c>
      <c r="R130" s="204">
        <v>169597</v>
      </c>
      <c r="S130" s="204">
        <v>67152</v>
      </c>
      <c r="T130" s="206">
        <v>7</v>
      </c>
    </row>
    <row r="131" spans="1:20" hidden="1" outlineLevel="4">
      <c r="A131" s="203">
        <v>12</v>
      </c>
      <c r="B131" s="204" t="s">
        <v>46</v>
      </c>
      <c r="C131" s="204" t="s">
        <v>6</v>
      </c>
      <c r="D131" s="204" t="s">
        <v>127</v>
      </c>
      <c r="E131" s="64">
        <v>375</v>
      </c>
      <c r="F131" s="65">
        <f t="shared" si="9"/>
        <v>1.2190462962962964E-2</v>
      </c>
      <c r="G131" s="65">
        <f t="shared" si="10"/>
        <v>5.3217283950617285E-3</v>
      </c>
      <c r="H131" s="205">
        <f t="shared" si="11"/>
        <v>0</v>
      </c>
      <c r="I131" s="205">
        <f t="shared" si="12"/>
        <v>0</v>
      </c>
      <c r="J131" s="205">
        <f t="shared" si="13"/>
        <v>375</v>
      </c>
      <c r="K131" s="204">
        <f t="shared" si="14"/>
        <v>375</v>
      </c>
      <c r="L131" s="204">
        <f t="shared" si="15"/>
        <v>0</v>
      </c>
      <c r="M131" s="204">
        <v>3</v>
      </c>
      <c r="N131" s="204">
        <v>33</v>
      </c>
      <c r="O131" s="204">
        <v>208</v>
      </c>
      <c r="P131" s="204">
        <v>5</v>
      </c>
      <c r="Q131" s="204" t="s">
        <v>6</v>
      </c>
      <c r="R131" s="204">
        <v>394971</v>
      </c>
      <c r="S131" s="204">
        <v>172424</v>
      </c>
      <c r="T131" s="206">
        <v>7</v>
      </c>
    </row>
    <row r="132" spans="1:20" hidden="1" outlineLevel="4">
      <c r="A132" s="203">
        <v>12</v>
      </c>
      <c r="B132" s="204" t="s">
        <v>46</v>
      </c>
      <c r="C132" s="204" t="s">
        <v>6</v>
      </c>
      <c r="D132" s="204" t="s">
        <v>128</v>
      </c>
      <c r="E132" s="64">
        <v>398</v>
      </c>
      <c r="F132" s="65">
        <f t="shared" si="9"/>
        <v>1.2811045970593708E-2</v>
      </c>
      <c r="G132" s="65">
        <f t="shared" si="10"/>
        <v>5.6870870556486137E-3</v>
      </c>
      <c r="H132" s="205">
        <f t="shared" si="11"/>
        <v>0</v>
      </c>
      <c r="I132" s="205">
        <f t="shared" si="12"/>
        <v>0</v>
      </c>
      <c r="J132" s="205">
        <f t="shared" si="13"/>
        <v>398</v>
      </c>
      <c r="K132" s="204">
        <f t="shared" si="14"/>
        <v>398</v>
      </c>
      <c r="L132" s="204">
        <f t="shared" si="15"/>
        <v>0</v>
      </c>
      <c r="M132" s="204">
        <v>3</v>
      </c>
      <c r="N132" s="204">
        <v>33</v>
      </c>
      <c r="O132" s="204">
        <v>219</v>
      </c>
      <c r="P132" s="204">
        <v>22</v>
      </c>
      <c r="Q132" s="204" t="s">
        <v>20</v>
      </c>
      <c r="R132" s="204">
        <v>440536</v>
      </c>
      <c r="S132" s="204">
        <v>195563</v>
      </c>
      <c r="T132" s="206">
        <v>7</v>
      </c>
    </row>
    <row r="133" spans="1:20" hidden="1" outlineLevel="4">
      <c r="A133" s="203">
        <v>12</v>
      </c>
      <c r="B133" s="204" t="s">
        <v>46</v>
      </c>
      <c r="C133" s="204" t="s">
        <v>6</v>
      </c>
      <c r="D133" s="204" t="s">
        <v>170</v>
      </c>
      <c r="E133" s="64">
        <v>24</v>
      </c>
      <c r="F133" s="65">
        <f t="shared" si="9"/>
        <v>1.3588927469135802E-2</v>
      </c>
      <c r="G133" s="65">
        <f t="shared" si="10"/>
        <v>1.1863908179012346E-2</v>
      </c>
      <c r="H133" s="205">
        <f t="shared" si="11"/>
        <v>0</v>
      </c>
      <c r="I133" s="205">
        <f t="shared" si="12"/>
        <v>0</v>
      </c>
      <c r="J133" s="205">
        <f t="shared" si="13"/>
        <v>24</v>
      </c>
      <c r="K133" s="204">
        <f t="shared" si="14"/>
        <v>24</v>
      </c>
      <c r="L133" s="204">
        <f t="shared" si="15"/>
        <v>0</v>
      </c>
      <c r="M133" s="204">
        <v>3</v>
      </c>
      <c r="N133" s="204">
        <v>33</v>
      </c>
      <c r="O133" s="204">
        <v>232</v>
      </c>
      <c r="P133" s="204">
        <v>5</v>
      </c>
      <c r="Q133" s="204" t="s">
        <v>6</v>
      </c>
      <c r="R133" s="204">
        <v>28178</v>
      </c>
      <c r="S133" s="204">
        <v>24601</v>
      </c>
      <c r="T133" s="206">
        <v>7</v>
      </c>
    </row>
    <row r="134" spans="1:20" hidden="1" outlineLevel="3">
      <c r="A134" s="203"/>
      <c r="B134" s="204"/>
      <c r="C134" s="210" t="s">
        <v>146</v>
      </c>
      <c r="D134" s="135"/>
      <c r="E134" s="136">
        <f>SUBTOTAL(9,E129:E133)</f>
        <v>959</v>
      </c>
      <c r="F134" s="137"/>
      <c r="G134" s="137"/>
      <c r="H134" s="205">
        <f>SUBTOTAL(9,H129:H133)</f>
        <v>0</v>
      </c>
      <c r="I134" s="205">
        <f>SUBTOTAL(9,I129:I133)</f>
        <v>0</v>
      </c>
      <c r="J134" s="205">
        <f>SUBTOTAL(9,J129:J133)</f>
        <v>959</v>
      </c>
      <c r="K134" s="204">
        <f>SUBTOTAL(9,K129:K133)</f>
        <v>946</v>
      </c>
      <c r="L134" s="204">
        <f>SUBTOTAL(9,L129:L133)</f>
        <v>13</v>
      </c>
      <c r="M134" s="204"/>
      <c r="N134" s="204"/>
      <c r="O134" s="204"/>
      <c r="P134" s="204"/>
      <c r="Q134" s="204"/>
      <c r="R134" s="204">
        <f>SUBTOTAL(9,R129:R133)</f>
        <v>1051884</v>
      </c>
      <c r="S134" s="204">
        <f>SUBTOTAL(9,S129:S133)</f>
        <v>470075</v>
      </c>
      <c r="T134" s="206"/>
    </row>
    <row r="135" spans="1:20" ht="15.6" outlineLevel="2" collapsed="1">
      <c r="A135" s="203"/>
      <c r="B135" s="111" t="s">
        <v>91</v>
      </c>
      <c r="C135" s="77"/>
      <c r="D135" s="77"/>
      <c r="E135" s="78">
        <f>SUBTOTAL(9,E122:E133)</f>
        <v>2106</v>
      </c>
      <c r="F135" s="79">
        <v>8.240301079807253E-3</v>
      </c>
      <c r="G135" s="79">
        <v>3.7607112394921036E-3</v>
      </c>
      <c r="H135" s="205">
        <f>SUBTOTAL(9,H122:H133)</f>
        <v>1147</v>
      </c>
      <c r="I135" s="205">
        <f>SUBTOTAL(9,I122:I133)</f>
        <v>0</v>
      </c>
      <c r="J135" s="205">
        <f>SUBTOTAL(9,J122:J133)</f>
        <v>959</v>
      </c>
      <c r="K135" s="204">
        <f>SUBTOTAL(9,K122:K133)</f>
        <v>1255</v>
      </c>
      <c r="L135" s="204">
        <f>SUBTOTAL(9,L122:L133)</f>
        <v>851</v>
      </c>
      <c r="M135" s="204"/>
      <c r="N135" s="204"/>
      <c r="O135" s="204"/>
      <c r="P135" s="204"/>
      <c r="Q135" s="204"/>
      <c r="R135" s="204">
        <f>SUBTOTAL(9,R122:R133)</f>
        <v>1499392</v>
      </c>
      <c r="S135" s="204">
        <f>SUBTOTAL(9,S122:S133)</f>
        <v>684293</v>
      </c>
      <c r="T135" s="206"/>
    </row>
    <row r="136" spans="1:20" ht="17.399999999999999" outlineLevel="1">
      <c r="A136" s="23" t="s">
        <v>105</v>
      </c>
      <c r="B136" s="88"/>
      <c r="C136" s="88"/>
      <c r="D136" s="88"/>
      <c r="E136" s="89">
        <f>SUBTOTAL(9,E84:E133)</f>
        <v>5787</v>
      </c>
      <c r="F136" s="90"/>
      <c r="G136" s="90"/>
      <c r="H136" s="205">
        <f>SUBTOTAL(9,H84:H133)</f>
        <v>4345</v>
      </c>
      <c r="I136" s="205">
        <f>SUBTOTAL(9,I84:I133)</f>
        <v>483</v>
      </c>
      <c r="J136" s="205">
        <f>SUBTOTAL(9,J84:J133)</f>
        <v>959</v>
      </c>
      <c r="K136" s="204">
        <f>SUBTOTAL(9,K84:K133)</f>
        <v>2618</v>
      </c>
      <c r="L136" s="204">
        <f>SUBTOTAL(9,L84:L133)</f>
        <v>3169</v>
      </c>
      <c r="M136" s="204"/>
      <c r="N136" s="204"/>
      <c r="O136" s="204"/>
      <c r="P136" s="204"/>
      <c r="Q136" s="204"/>
      <c r="R136" s="204">
        <f>SUBTOTAL(9,R84:R133)</f>
        <v>4701633</v>
      </c>
      <c r="S136" s="204">
        <f>SUBTOTAL(9,S84:S133)</f>
        <v>2985506</v>
      </c>
      <c r="T136" s="206"/>
    </row>
    <row r="137" spans="1:20" hidden="1" outlineLevel="4">
      <c r="A137" s="203">
        <v>46</v>
      </c>
      <c r="B137" s="204" t="s">
        <v>48</v>
      </c>
      <c r="C137" s="204" t="s">
        <v>4</v>
      </c>
      <c r="D137" s="204" t="s">
        <v>16</v>
      </c>
      <c r="E137" s="64">
        <v>329</v>
      </c>
      <c r="F137" s="65">
        <f t="shared" si="9"/>
        <v>4.4542595406957108E-3</v>
      </c>
      <c r="G137" s="65">
        <f t="shared" si="10"/>
        <v>3.8571569289654398E-3</v>
      </c>
      <c r="H137" s="205">
        <f t="shared" si="11"/>
        <v>329</v>
      </c>
      <c r="I137" s="205">
        <f t="shared" si="12"/>
        <v>0</v>
      </c>
      <c r="J137" s="205">
        <f t="shared" si="13"/>
        <v>0</v>
      </c>
      <c r="K137" s="204">
        <f t="shared" si="14"/>
        <v>0</v>
      </c>
      <c r="L137" s="204">
        <f t="shared" si="15"/>
        <v>329</v>
      </c>
      <c r="M137" s="204">
        <v>1</v>
      </c>
      <c r="N137" s="204">
        <v>25</v>
      </c>
      <c r="O137" s="204">
        <v>17</v>
      </c>
      <c r="P137" s="204">
        <v>3</v>
      </c>
      <c r="Q137" s="204" t="s">
        <v>17</v>
      </c>
      <c r="R137" s="204">
        <v>126615</v>
      </c>
      <c r="S137" s="204">
        <v>109642</v>
      </c>
      <c r="T137" s="206">
        <v>7</v>
      </c>
    </row>
    <row r="138" spans="1:20" hidden="1" outlineLevel="4">
      <c r="A138" s="203">
        <v>46</v>
      </c>
      <c r="B138" s="204" t="s">
        <v>48</v>
      </c>
      <c r="C138" s="204" t="s">
        <v>4</v>
      </c>
      <c r="D138" s="204" t="s">
        <v>19</v>
      </c>
      <c r="E138" s="64">
        <v>114</v>
      </c>
      <c r="F138" s="65">
        <f t="shared" si="9"/>
        <v>4.6325739116309288E-3</v>
      </c>
      <c r="G138" s="65">
        <f t="shared" si="10"/>
        <v>7.736963937621833E-3</v>
      </c>
      <c r="H138" s="205">
        <f t="shared" si="11"/>
        <v>114</v>
      </c>
      <c r="I138" s="205">
        <f t="shared" si="12"/>
        <v>0</v>
      </c>
      <c r="J138" s="205">
        <f t="shared" si="13"/>
        <v>0</v>
      </c>
      <c r="K138" s="204">
        <f t="shared" si="14"/>
        <v>0</v>
      </c>
      <c r="L138" s="204">
        <f t="shared" si="15"/>
        <v>114</v>
      </c>
      <c r="M138" s="204">
        <v>1</v>
      </c>
      <c r="N138" s="204">
        <v>25</v>
      </c>
      <c r="O138" s="204">
        <v>18</v>
      </c>
      <c r="P138" s="204">
        <v>3</v>
      </c>
      <c r="Q138" s="204" t="s">
        <v>17</v>
      </c>
      <c r="R138" s="204">
        <v>45629</v>
      </c>
      <c r="S138" s="204">
        <v>76206</v>
      </c>
      <c r="T138" s="206">
        <v>7</v>
      </c>
    </row>
    <row r="139" spans="1:20" hidden="1" outlineLevel="4">
      <c r="A139" s="203">
        <v>46</v>
      </c>
      <c r="B139" s="204" t="s">
        <v>48</v>
      </c>
      <c r="C139" s="204" t="s">
        <v>4</v>
      </c>
      <c r="D139" s="204" t="s">
        <v>21</v>
      </c>
      <c r="E139" s="64">
        <v>44</v>
      </c>
      <c r="F139" s="65">
        <f t="shared" si="9"/>
        <v>6.2105429292929294E-3</v>
      </c>
      <c r="G139" s="65">
        <f t="shared" si="10"/>
        <v>6.6785037878787879E-3</v>
      </c>
      <c r="H139" s="205">
        <f t="shared" si="11"/>
        <v>44</v>
      </c>
      <c r="I139" s="205">
        <f t="shared" si="12"/>
        <v>0</v>
      </c>
      <c r="J139" s="205">
        <f t="shared" si="13"/>
        <v>0</v>
      </c>
      <c r="K139" s="204">
        <f t="shared" si="14"/>
        <v>0</v>
      </c>
      <c r="L139" s="204">
        <f t="shared" si="15"/>
        <v>44</v>
      </c>
      <c r="M139" s="204">
        <v>1</v>
      </c>
      <c r="N139" s="204">
        <v>25</v>
      </c>
      <c r="O139" s="204">
        <v>20</v>
      </c>
      <c r="P139" s="204">
        <v>3</v>
      </c>
      <c r="Q139" s="204" t="s">
        <v>17</v>
      </c>
      <c r="R139" s="204">
        <v>23610</v>
      </c>
      <c r="S139" s="204">
        <v>25389</v>
      </c>
      <c r="T139" s="206">
        <v>7</v>
      </c>
    </row>
    <row r="140" spans="1:20" hidden="1" outlineLevel="4">
      <c r="A140" s="203">
        <v>46</v>
      </c>
      <c r="B140" s="204" t="s">
        <v>48</v>
      </c>
      <c r="C140" s="204" t="s">
        <v>4</v>
      </c>
      <c r="D140" s="204" t="s">
        <v>109</v>
      </c>
      <c r="E140" s="64">
        <v>130</v>
      </c>
      <c r="F140" s="65">
        <f t="shared" si="9"/>
        <v>5.7219551282051279E-3</v>
      </c>
      <c r="G140" s="65">
        <f t="shared" si="10"/>
        <v>1.5296474358974361E-3</v>
      </c>
      <c r="H140" s="205">
        <f t="shared" si="11"/>
        <v>130</v>
      </c>
      <c r="I140" s="205">
        <f t="shared" si="12"/>
        <v>0</v>
      </c>
      <c r="J140" s="205">
        <f t="shared" si="13"/>
        <v>0</v>
      </c>
      <c r="K140" s="204">
        <f t="shared" si="14"/>
        <v>130</v>
      </c>
      <c r="L140" s="204">
        <f t="shared" si="15"/>
        <v>0</v>
      </c>
      <c r="M140" s="204">
        <v>3</v>
      </c>
      <c r="N140" s="204">
        <v>25</v>
      </c>
      <c r="O140" s="204">
        <v>162</v>
      </c>
      <c r="P140" s="204">
        <v>3</v>
      </c>
      <c r="Q140" s="204" t="s">
        <v>17</v>
      </c>
      <c r="R140" s="204">
        <v>64269</v>
      </c>
      <c r="S140" s="204">
        <v>17181</v>
      </c>
      <c r="T140" s="206">
        <v>7</v>
      </c>
    </row>
    <row r="141" spans="1:20" hidden="1" outlineLevel="4">
      <c r="A141" s="203">
        <v>46</v>
      </c>
      <c r="B141" s="204" t="s">
        <v>48</v>
      </c>
      <c r="C141" s="204" t="s">
        <v>4</v>
      </c>
      <c r="D141" s="204" t="s">
        <v>107</v>
      </c>
      <c r="E141" s="64">
        <v>163</v>
      </c>
      <c r="F141" s="65">
        <f t="shared" si="9"/>
        <v>7.2327311974551235E-3</v>
      </c>
      <c r="G141" s="65">
        <f t="shared" si="10"/>
        <v>2.1301976823449217E-7</v>
      </c>
      <c r="H141" s="205">
        <f t="shared" si="11"/>
        <v>163</v>
      </c>
      <c r="I141" s="205">
        <f t="shared" si="12"/>
        <v>0</v>
      </c>
      <c r="J141" s="205">
        <f t="shared" si="13"/>
        <v>0</v>
      </c>
      <c r="K141" s="204">
        <f t="shared" si="14"/>
        <v>0</v>
      </c>
      <c r="L141" s="204">
        <f t="shared" si="15"/>
        <v>163</v>
      </c>
      <c r="M141" s="204">
        <v>8</v>
      </c>
      <c r="N141" s="204">
        <v>25</v>
      </c>
      <c r="O141" s="204">
        <v>217</v>
      </c>
      <c r="P141" s="204">
        <v>3</v>
      </c>
      <c r="Q141" s="204" t="s">
        <v>17</v>
      </c>
      <c r="R141" s="204">
        <v>101860</v>
      </c>
      <c r="S141" s="204">
        <v>3</v>
      </c>
      <c r="T141" s="206">
        <v>7</v>
      </c>
    </row>
    <row r="142" spans="1:20" hidden="1" outlineLevel="3">
      <c r="A142" s="203"/>
      <c r="B142" s="204"/>
      <c r="C142" s="207" t="s">
        <v>144</v>
      </c>
      <c r="D142" s="127"/>
      <c r="E142" s="128">
        <f>SUBTOTAL(9,E137:E141)</f>
        <v>780</v>
      </c>
      <c r="F142" s="129"/>
      <c r="G142" s="129"/>
      <c r="H142" s="205">
        <f>SUBTOTAL(9,H137:H141)</f>
        <v>780</v>
      </c>
      <c r="I142" s="205">
        <f>SUBTOTAL(9,I137:I141)</f>
        <v>0</v>
      </c>
      <c r="J142" s="205">
        <f>SUBTOTAL(9,J137:J141)</f>
        <v>0</v>
      </c>
      <c r="K142" s="204">
        <f>SUBTOTAL(9,K137:K141)</f>
        <v>130</v>
      </c>
      <c r="L142" s="204">
        <f>SUBTOTAL(9,L137:L141)</f>
        <v>650</v>
      </c>
      <c r="M142" s="204"/>
      <c r="N142" s="204"/>
      <c r="O142" s="204"/>
      <c r="P142" s="204"/>
      <c r="Q142" s="204"/>
      <c r="R142" s="204">
        <f>SUBTOTAL(9,R137:R141)</f>
        <v>361983</v>
      </c>
      <c r="S142" s="204">
        <f>SUBTOTAL(9,S137:S141)</f>
        <v>228421</v>
      </c>
      <c r="T142" s="206"/>
    </row>
    <row r="143" spans="1:20" hidden="1" outlineLevel="4">
      <c r="A143" s="203">
        <v>46</v>
      </c>
      <c r="B143" s="204" t="s">
        <v>48</v>
      </c>
      <c r="C143" s="204" t="s">
        <v>6</v>
      </c>
      <c r="D143" s="204" t="s">
        <v>33</v>
      </c>
      <c r="E143" s="64">
        <v>71</v>
      </c>
      <c r="F143" s="65">
        <f t="shared" si="9"/>
        <v>7.6838810641627541E-3</v>
      </c>
      <c r="G143" s="65">
        <f t="shared" si="10"/>
        <v>4.8707290036515381E-3</v>
      </c>
      <c r="H143" s="205">
        <f t="shared" si="11"/>
        <v>0</v>
      </c>
      <c r="I143" s="205">
        <f t="shared" si="12"/>
        <v>0</v>
      </c>
      <c r="J143" s="205">
        <f t="shared" si="13"/>
        <v>71</v>
      </c>
      <c r="K143" s="204">
        <f t="shared" si="14"/>
        <v>0</v>
      </c>
      <c r="L143" s="204">
        <f t="shared" si="15"/>
        <v>71</v>
      </c>
      <c r="M143" s="204">
        <v>1</v>
      </c>
      <c r="N143" s="204">
        <v>25</v>
      </c>
      <c r="O143" s="204">
        <v>86</v>
      </c>
      <c r="P143" s="204">
        <v>5</v>
      </c>
      <c r="Q143" s="204" t="s">
        <v>6</v>
      </c>
      <c r="R143" s="204">
        <v>47136</v>
      </c>
      <c r="S143" s="204">
        <v>29879</v>
      </c>
      <c r="T143" s="206">
        <v>7</v>
      </c>
    </row>
    <row r="144" spans="1:20" hidden="1" outlineLevel="4">
      <c r="A144" s="203">
        <v>46</v>
      </c>
      <c r="B144" s="204" t="s">
        <v>48</v>
      </c>
      <c r="C144" s="204" t="s">
        <v>6</v>
      </c>
      <c r="D144" s="204" t="s">
        <v>114</v>
      </c>
      <c r="E144" s="64">
        <v>258</v>
      </c>
      <c r="F144" s="65">
        <f t="shared" si="9"/>
        <v>7.9270295004306643E-3</v>
      </c>
      <c r="G144" s="65">
        <f t="shared" si="10"/>
        <v>2.4547803617571062E-3</v>
      </c>
      <c r="H144" s="205">
        <f t="shared" si="11"/>
        <v>0</v>
      </c>
      <c r="I144" s="205">
        <f t="shared" si="12"/>
        <v>0</v>
      </c>
      <c r="J144" s="205">
        <f t="shared" si="13"/>
        <v>258</v>
      </c>
      <c r="K144" s="204">
        <f t="shared" si="14"/>
        <v>258</v>
      </c>
      <c r="L144" s="204">
        <f t="shared" si="15"/>
        <v>0</v>
      </c>
      <c r="M144" s="204">
        <v>3</v>
      </c>
      <c r="N144" s="204">
        <v>25</v>
      </c>
      <c r="O144" s="204">
        <v>169</v>
      </c>
      <c r="P144" s="204">
        <v>5</v>
      </c>
      <c r="Q144" s="204" t="s">
        <v>6</v>
      </c>
      <c r="R144" s="204">
        <v>176703</v>
      </c>
      <c r="S144" s="204">
        <v>54720</v>
      </c>
      <c r="T144" s="206">
        <v>7</v>
      </c>
    </row>
    <row r="145" spans="1:20" hidden="1" outlineLevel="3">
      <c r="A145" s="203"/>
      <c r="B145" s="204"/>
      <c r="C145" s="210" t="s">
        <v>146</v>
      </c>
      <c r="D145" s="135"/>
      <c r="E145" s="136">
        <f>SUBTOTAL(9,E143:E144)</f>
        <v>329</v>
      </c>
      <c r="F145" s="137"/>
      <c r="G145" s="137"/>
      <c r="H145" s="205">
        <f>SUBTOTAL(9,H143:H144)</f>
        <v>0</v>
      </c>
      <c r="I145" s="205">
        <f>SUBTOTAL(9,I143:I144)</f>
        <v>0</v>
      </c>
      <c r="J145" s="205">
        <f>SUBTOTAL(9,J143:J144)</f>
        <v>329</v>
      </c>
      <c r="K145" s="204">
        <f>SUBTOTAL(9,K143:K144)</f>
        <v>258</v>
      </c>
      <c r="L145" s="204">
        <f>SUBTOTAL(9,L143:L144)</f>
        <v>71</v>
      </c>
      <c r="M145" s="204"/>
      <c r="N145" s="204"/>
      <c r="O145" s="204"/>
      <c r="P145" s="204"/>
      <c r="Q145" s="204"/>
      <c r="R145" s="204">
        <f>SUBTOTAL(9,R143:R144)</f>
        <v>223839</v>
      </c>
      <c r="S145" s="204">
        <f>SUBTOTAL(9,S143:S144)</f>
        <v>84599</v>
      </c>
      <c r="T145" s="206"/>
    </row>
    <row r="146" spans="1:20" ht="15.6" outlineLevel="2" collapsed="1">
      <c r="A146" s="203"/>
      <c r="B146" s="111" t="s">
        <v>92</v>
      </c>
      <c r="C146" s="77"/>
      <c r="D146" s="77"/>
      <c r="E146" s="78">
        <f>SUBTOTAL(9,E137:E144)</f>
        <v>1109</v>
      </c>
      <c r="F146" s="79">
        <v>6.1139289650335637E-3</v>
      </c>
      <c r="G146" s="79">
        <v>3.2668319807634505E-3</v>
      </c>
      <c r="H146" s="205">
        <f>SUBTOTAL(9,H137:H144)</f>
        <v>780</v>
      </c>
      <c r="I146" s="205">
        <f>SUBTOTAL(9,I137:I144)</f>
        <v>0</v>
      </c>
      <c r="J146" s="205">
        <f>SUBTOTAL(9,J137:J144)</f>
        <v>329</v>
      </c>
      <c r="K146" s="204">
        <f>SUBTOTAL(9,K137:K144)</f>
        <v>388</v>
      </c>
      <c r="L146" s="204">
        <f>SUBTOTAL(9,L137:L144)</f>
        <v>721</v>
      </c>
      <c r="M146" s="204"/>
      <c r="N146" s="204"/>
      <c r="O146" s="204"/>
      <c r="P146" s="204"/>
      <c r="Q146" s="204"/>
      <c r="R146" s="204">
        <f>SUBTOTAL(9,R137:R144)</f>
        <v>585822</v>
      </c>
      <c r="S146" s="204">
        <f>SUBTOTAL(9,S137:S144)</f>
        <v>313020</v>
      </c>
      <c r="T146" s="206"/>
    </row>
    <row r="147" spans="1:20" hidden="1" outlineLevel="4">
      <c r="A147" s="203">
        <v>46</v>
      </c>
      <c r="B147" s="204" t="s">
        <v>49</v>
      </c>
      <c r="C147" s="204" t="s">
        <v>4</v>
      </c>
      <c r="D147" s="204" t="s">
        <v>16</v>
      </c>
      <c r="E147" s="64">
        <v>127</v>
      </c>
      <c r="F147" s="65">
        <f t="shared" si="9"/>
        <v>1.4496846748323128E-2</v>
      </c>
      <c r="G147" s="65">
        <f t="shared" si="10"/>
        <v>9.7522965879265084E-3</v>
      </c>
      <c r="H147" s="205">
        <f t="shared" si="11"/>
        <v>127</v>
      </c>
      <c r="I147" s="205">
        <f t="shared" si="12"/>
        <v>0</v>
      </c>
      <c r="J147" s="205">
        <f t="shared" si="13"/>
        <v>0</v>
      </c>
      <c r="K147" s="204">
        <f t="shared" si="14"/>
        <v>0</v>
      </c>
      <c r="L147" s="204">
        <f t="shared" si="15"/>
        <v>127</v>
      </c>
      <c r="M147" s="204">
        <v>1</v>
      </c>
      <c r="N147" s="204">
        <v>8</v>
      </c>
      <c r="O147" s="204">
        <v>17</v>
      </c>
      <c r="P147" s="204">
        <v>3</v>
      </c>
      <c r="Q147" s="204" t="s">
        <v>17</v>
      </c>
      <c r="R147" s="204">
        <v>159071</v>
      </c>
      <c r="S147" s="204">
        <v>107010</v>
      </c>
      <c r="T147" s="206">
        <v>7</v>
      </c>
    </row>
    <row r="148" spans="1:20" hidden="1" outlineLevel="4">
      <c r="A148" s="203">
        <v>46</v>
      </c>
      <c r="B148" s="204" t="s">
        <v>49</v>
      </c>
      <c r="C148" s="204" t="s">
        <v>4</v>
      </c>
      <c r="D148" s="204" t="s">
        <v>19</v>
      </c>
      <c r="E148" s="64">
        <v>30</v>
      </c>
      <c r="F148" s="65">
        <f t="shared" si="9"/>
        <v>1.0472608024691358E-2</v>
      </c>
      <c r="G148" s="65">
        <f t="shared" si="10"/>
        <v>1.3693672839506173E-2</v>
      </c>
      <c r="H148" s="205">
        <f t="shared" si="11"/>
        <v>30</v>
      </c>
      <c r="I148" s="205">
        <f t="shared" si="12"/>
        <v>0</v>
      </c>
      <c r="J148" s="205">
        <f t="shared" si="13"/>
        <v>0</v>
      </c>
      <c r="K148" s="204">
        <f t="shared" si="14"/>
        <v>0</v>
      </c>
      <c r="L148" s="204">
        <f t="shared" si="15"/>
        <v>30</v>
      </c>
      <c r="M148" s="204">
        <v>1</v>
      </c>
      <c r="N148" s="204">
        <v>8</v>
      </c>
      <c r="O148" s="204">
        <v>18</v>
      </c>
      <c r="P148" s="204">
        <v>3</v>
      </c>
      <c r="Q148" s="204" t="s">
        <v>17</v>
      </c>
      <c r="R148" s="204">
        <v>27145</v>
      </c>
      <c r="S148" s="204">
        <v>35494</v>
      </c>
      <c r="T148" s="206">
        <v>7</v>
      </c>
    </row>
    <row r="149" spans="1:20" hidden="1" outlineLevel="4">
      <c r="A149" s="203">
        <v>46</v>
      </c>
      <c r="B149" s="204" t="s">
        <v>49</v>
      </c>
      <c r="C149" s="204" t="s">
        <v>4</v>
      </c>
      <c r="D149" s="204" t="s">
        <v>21</v>
      </c>
      <c r="E149" s="64">
        <v>14</v>
      </c>
      <c r="F149" s="65">
        <f t="shared" si="9"/>
        <v>7.3801256613756612E-3</v>
      </c>
      <c r="G149" s="65">
        <f t="shared" si="10"/>
        <v>7.1808862433862435E-3</v>
      </c>
      <c r="H149" s="205">
        <f t="shared" si="11"/>
        <v>14</v>
      </c>
      <c r="I149" s="205">
        <f t="shared" si="12"/>
        <v>0</v>
      </c>
      <c r="J149" s="205">
        <f t="shared" si="13"/>
        <v>0</v>
      </c>
      <c r="K149" s="204">
        <f t="shared" si="14"/>
        <v>0</v>
      </c>
      <c r="L149" s="204">
        <f t="shared" si="15"/>
        <v>14</v>
      </c>
      <c r="M149" s="204">
        <v>1</v>
      </c>
      <c r="N149" s="204">
        <v>8</v>
      </c>
      <c r="O149" s="204">
        <v>20</v>
      </c>
      <c r="P149" s="204">
        <v>3</v>
      </c>
      <c r="Q149" s="204" t="s">
        <v>17</v>
      </c>
      <c r="R149" s="204">
        <v>8927</v>
      </c>
      <c r="S149" s="204">
        <v>8686</v>
      </c>
      <c r="T149" s="206">
        <v>7</v>
      </c>
    </row>
    <row r="150" spans="1:20" hidden="1" outlineLevel="4">
      <c r="A150" s="203">
        <v>46</v>
      </c>
      <c r="B150" s="204" t="s">
        <v>49</v>
      </c>
      <c r="C150" s="204" t="s">
        <v>4</v>
      </c>
      <c r="D150" s="204" t="s">
        <v>109</v>
      </c>
      <c r="E150" s="64">
        <v>186</v>
      </c>
      <c r="F150" s="65">
        <f t="shared" si="9"/>
        <v>1.5278524492234168E-2</v>
      </c>
      <c r="G150" s="65">
        <f t="shared" si="10"/>
        <v>5.276408801274393E-3</v>
      </c>
      <c r="H150" s="205">
        <f t="shared" si="11"/>
        <v>186</v>
      </c>
      <c r="I150" s="205">
        <f t="shared" si="12"/>
        <v>0</v>
      </c>
      <c r="J150" s="205">
        <f t="shared" si="13"/>
        <v>0</v>
      </c>
      <c r="K150" s="204">
        <f t="shared" si="14"/>
        <v>186</v>
      </c>
      <c r="L150" s="204">
        <f t="shared" si="15"/>
        <v>0</v>
      </c>
      <c r="M150" s="204">
        <v>3</v>
      </c>
      <c r="N150" s="204">
        <v>8</v>
      </c>
      <c r="O150" s="204">
        <v>162</v>
      </c>
      <c r="P150" s="204">
        <v>3</v>
      </c>
      <c r="Q150" s="204" t="s">
        <v>17</v>
      </c>
      <c r="R150" s="204">
        <v>245532</v>
      </c>
      <c r="S150" s="204">
        <v>84794</v>
      </c>
      <c r="T150" s="206">
        <v>7</v>
      </c>
    </row>
    <row r="151" spans="1:20" hidden="1" outlineLevel="3">
      <c r="A151" s="203"/>
      <c r="B151" s="204"/>
      <c r="C151" s="207" t="s">
        <v>144</v>
      </c>
      <c r="D151" s="127"/>
      <c r="E151" s="128">
        <f>SUBTOTAL(9,E147:E150)</f>
        <v>357</v>
      </c>
      <c r="F151" s="129"/>
      <c r="G151" s="129"/>
      <c r="H151" s="205">
        <f>SUBTOTAL(9,H147:H150)</f>
        <v>357</v>
      </c>
      <c r="I151" s="205">
        <f>SUBTOTAL(9,I147:I150)</f>
        <v>0</v>
      </c>
      <c r="J151" s="205">
        <f>SUBTOTAL(9,J147:J150)</f>
        <v>0</v>
      </c>
      <c r="K151" s="204">
        <f>SUBTOTAL(9,K147:K150)</f>
        <v>186</v>
      </c>
      <c r="L151" s="204">
        <f>SUBTOTAL(9,L147:L150)</f>
        <v>171</v>
      </c>
      <c r="M151" s="204"/>
      <c r="N151" s="204"/>
      <c r="O151" s="204"/>
      <c r="P151" s="204"/>
      <c r="Q151" s="204"/>
      <c r="R151" s="204">
        <f>SUBTOTAL(9,R147:R150)</f>
        <v>440675</v>
      </c>
      <c r="S151" s="204">
        <f>SUBTOTAL(9,S147:S150)</f>
        <v>235984</v>
      </c>
      <c r="T151" s="206"/>
    </row>
    <row r="152" spans="1:20" ht="15.6" outlineLevel="2" collapsed="1">
      <c r="A152" s="203"/>
      <c r="B152" s="111" t="s">
        <v>93</v>
      </c>
      <c r="C152" s="77"/>
      <c r="D152" s="77"/>
      <c r="E152" s="78">
        <f>SUBTOTAL(9,E147:E150)</f>
        <v>357</v>
      </c>
      <c r="F152" s="79">
        <v>1.4286848998858803E-2</v>
      </c>
      <c r="G152" s="79">
        <v>7.6506899055918667E-3</v>
      </c>
      <c r="H152" s="205">
        <f>SUBTOTAL(9,H147:H150)</f>
        <v>357</v>
      </c>
      <c r="I152" s="205">
        <f>SUBTOTAL(9,I147:I150)</f>
        <v>0</v>
      </c>
      <c r="J152" s="205">
        <f>SUBTOTAL(9,J147:J150)</f>
        <v>0</v>
      </c>
      <c r="K152" s="204">
        <f>SUBTOTAL(9,K147:K150)</f>
        <v>186</v>
      </c>
      <c r="L152" s="204">
        <f>SUBTOTAL(9,L147:L150)</f>
        <v>171</v>
      </c>
      <c r="M152" s="204"/>
      <c r="N152" s="204"/>
      <c r="O152" s="204"/>
      <c r="P152" s="204"/>
      <c r="Q152" s="204"/>
      <c r="R152" s="204">
        <f>SUBTOTAL(9,R147:R150)</f>
        <v>440675</v>
      </c>
      <c r="S152" s="204">
        <f>SUBTOTAL(9,S147:S150)</f>
        <v>235984</v>
      </c>
      <c r="T152" s="206"/>
    </row>
    <row r="153" spans="1:20" hidden="1" outlineLevel="4">
      <c r="A153" s="203">
        <v>46</v>
      </c>
      <c r="B153" s="204" t="s">
        <v>50</v>
      </c>
      <c r="C153" s="204" t="s">
        <v>4</v>
      </c>
      <c r="D153" s="204" t="s">
        <v>16</v>
      </c>
      <c r="E153" s="64">
        <v>138</v>
      </c>
      <c r="F153" s="65">
        <f t="shared" si="9"/>
        <v>8.9581655931293604E-3</v>
      </c>
      <c r="G153" s="65">
        <f t="shared" si="10"/>
        <v>5.2546296296296299E-3</v>
      </c>
      <c r="H153" s="205">
        <f t="shared" si="11"/>
        <v>138</v>
      </c>
      <c r="I153" s="205">
        <f t="shared" si="12"/>
        <v>0</v>
      </c>
      <c r="J153" s="205">
        <f t="shared" si="13"/>
        <v>0</v>
      </c>
      <c r="K153" s="204">
        <f t="shared" si="14"/>
        <v>0</v>
      </c>
      <c r="L153" s="204">
        <f t="shared" si="15"/>
        <v>138</v>
      </c>
      <c r="M153" s="204">
        <v>1</v>
      </c>
      <c r="N153" s="204">
        <v>31</v>
      </c>
      <c r="O153" s="204">
        <v>17</v>
      </c>
      <c r="P153" s="204">
        <v>3</v>
      </c>
      <c r="Q153" s="204" t="s">
        <v>17</v>
      </c>
      <c r="R153" s="204">
        <v>106810</v>
      </c>
      <c r="S153" s="204">
        <v>62652</v>
      </c>
      <c r="T153" s="206">
        <v>7</v>
      </c>
    </row>
    <row r="154" spans="1:20" hidden="1" outlineLevel="4">
      <c r="A154" s="203">
        <v>46</v>
      </c>
      <c r="B154" s="204" t="s">
        <v>50</v>
      </c>
      <c r="C154" s="204" t="s">
        <v>4</v>
      </c>
      <c r="D154" s="204" t="s">
        <v>19</v>
      </c>
      <c r="E154" s="64">
        <v>114</v>
      </c>
      <c r="F154" s="65">
        <f t="shared" si="9"/>
        <v>7.0221125730994156E-3</v>
      </c>
      <c r="G154" s="65">
        <f t="shared" si="10"/>
        <v>6.3812743664717351E-3</v>
      </c>
      <c r="H154" s="205">
        <f t="shared" si="11"/>
        <v>114</v>
      </c>
      <c r="I154" s="205">
        <f t="shared" si="12"/>
        <v>0</v>
      </c>
      <c r="J154" s="205">
        <f t="shared" si="13"/>
        <v>0</v>
      </c>
      <c r="K154" s="204">
        <f t="shared" si="14"/>
        <v>0</v>
      </c>
      <c r="L154" s="204">
        <f t="shared" si="15"/>
        <v>114</v>
      </c>
      <c r="M154" s="204">
        <v>1</v>
      </c>
      <c r="N154" s="204">
        <v>31</v>
      </c>
      <c r="O154" s="204">
        <v>18</v>
      </c>
      <c r="P154" s="204">
        <v>3</v>
      </c>
      <c r="Q154" s="204" t="s">
        <v>17</v>
      </c>
      <c r="R154" s="204">
        <v>69165</v>
      </c>
      <c r="S154" s="204">
        <v>62853</v>
      </c>
      <c r="T154" s="206">
        <v>7</v>
      </c>
    </row>
    <row r="155" spans="1:20" hidden="1" outlineLevel="4">
      <c r="A155" s="203">
        <v>46</v>
      </c>
      <c r="B155" s="204" t="s">
        <v>50</v>
      </c>
      <c r="C155" s="204" t="s">
        <v>4</v>
      </c>
      <c r="D155" s="204" t="s">
        <v>21</v>
      </c>
      <c r="E155" s="64">
        <v>37</v>
      </c>
      <c r="F155" s="65">
        <f t="shared" si="9"/>
        <v>6.4267392392392394E-3</v>
      </c>
      <c r="G155" s="65">
        <f t="shared" si="10"/>
        <v>9.3061811811811813E-3</v>
      </c>
      <c r="H155" s="205">
        <f t="shared" si="11"/>
        <v>37</v>
      </c>
      <c r="I155" s="205">
        <f t="shared" si="12"/>
        <v>0</v>
      </c>
      <c r="J155" s="205">
        <f t="shared" si="13"/>
        <v>0</v>
      </c>
      <c r="K155" s="204">
        <f t="shared" si="14"/>
        <v>0</v>
      </c>
      <c r="L155" s="204">
        <f t="shared" si="15"/>
        <v>37</v>
      </c>
      <c r="M155" s="204">
        <v>1</v>
      </c>
      <c r="N155" s="204">
        <v>31</v>
      </c>
      <c r="O155" s="204">
        <v>20</v>
      </c>
      <c r="P155" s="204">
        <v>3</v>
      </c>
      <c r="Q155" s="204" t="s">
        <v>17</v>
      </c>
      <c r="R155" s="204">
        <v>20545</v>
      </c>
      <c r="S155" s="204">
        <v>29750</v>
      </c>
      <c r="T155" s="206">
        <v>7</v>
      </c>
    </row>
    <row r="156" spans="1:20" hidden="1" outlineLevel="4">
      <c r="A156" s="203">
        <v>46</v>
      </c>
      <c r="B156" s="204" t="s">
        <v>50</v>
      </c>
      <c r="C156" s="204" t="s">
        <v>4</v>
      </c>
      <c r="D156" s="204" t="s">
        <v>109</v>
      </c>
      <c r="E156" s="64">
        <v>132</v>
      </c>
      <c r="F156" s="65">
        <f t="shared" si="9"/>
        <v>9.4089330808080802E-3</v>
      </c>
      <c r="G156" s="65">
        <f t="shared" si="10"/>
        <v>2.5553275813692479E-3</v>
      </c>
      <c r="H156" s="205">
        <f t="shared" si="11"/>
        <v>132</v>
      </c>
      <c r="I156" s="205">
        <f t="shared" si="12"/>
        <v>0</v>
      </c>
      <c r="J156" s="205">
        <f t="shared" si="13"/>
        <v>0</v>
      </c>
      <c r="K156" s="204">
        <f t="shared" si="14"/>
        <v>132</v>
      </c>
      <c r="L156" s="204">
        <f t="shared" si="15"/>
        <v>0</v>
      </c>
      <c r="M156" s="204">
        <v>3</v>
      </c>
      <c r="N156" s="204">
        <v>31</v>
      </c>
      <c r="O156" s="204">
        <v>162</v>
      </c>
      <c r="P156" s="204">
        <v>3</v>
      </c>
      <c r="Q156" s="204" t="s">
        <v>17</v>
      </c>
      <c r="R156" s="204">
        <v>107307</v>
      </c>
      <c r="S156" s="204">
        <v>29143</v>
      </c>
      <c r="T156" s="206">
        <v>7</v>
      </c>
    </row>
    <row r="157" spans="1:20" hidden="1" outlineLevel="4">
      <c r="A157" s="203">
        <v>46</v>
      </c>
      <c r="B157" s="204" t="s">
        <v>50</v>
      </c>
      <c r="C157" s="204" t="s">
        <v>4</v>
      </c>
      <c r="D157" s="204" t="s">
        <v>107</v>
      </c>
      <c r="E157" s="64">
        <v>2</v>
      </c>
      <c r="F157" s="65">
        <f t="shared" si="9"/>
        <v>4.7106481481481478E-3</v>
      </c>
      <c r="G157" s="65">
        <f t="shared" si="10"/>
        <v>0</v>
      </c>
      <c r="H157" s="205">
        <f t="shared" si="11"/>
        <v>2</v>
      </c>
      <c r="I157" s="205">
        <f t="shared" si="12"/>
        <v>0</v>
      </c>
      <c r="J157" s="205">
        <f t="shared" si="13"/>
        <v>0</v>
      </c>
      <c r="K157" s="204">
        <f t="shared" si="14"/>
        <v>0</v>
      </c>
      <c r="L157" s="204">
        <f t="shared" si="15"/>
        <v>2</v>
      </c>
      <c r="M157" s="204">
        <v>8</v>
      </c>
      <c r="N157" s="204">
        <v>31</v>
      </c>
      <c r="O157" s="204">
        <v>217</v>
      </c>
      <c r="P157" s="204">
        <v>3</v>
      </c>
      <c r="Q157" s="204" t="s">
        <v>17</v>
      </c>
      <c r="R157" s="204">
        <v>814</v>
      </c>
      <c r="S157" s="204">
        <v>0</v>
      </c>
      <c r="T157" s="206">
        <v>7</v>
      </c>
    </row>
    <row r="158" spans="1:20" hidden="1" outlineLevel="4">
      <c r="A158" s="203">
        <v>46</v>
      </c>
      <c r="B158" s="204" t="s">
        <v>50</v>
      </c>
      <c r="C158" s="204" t="s">
        <v>4</v>
      </c>
      <c r="D158" s="204" t="s">
        <v>53</v>
      </c>
      <c r="E158" s="64">
        <v>3</v>
      </c>
      <c r="F158" s="65">
        <f t="shared" ref="F158:F221" si="16">R158/E158/86400</f>
        <v>6.5316358024691363E-3</v>
      </c>
      <c r="G158" s="65">
        <f t="shared" si="10"/>
        <v>7.8510802469135815E-3</v>
      </c>
      <c r="H158" s="205">
        <f t="shared" si="11"/>
        <v>3</v>
      </c>
      <c r="I158" s="205">
        <f t="shared" si="12"/>
        <v>0</v>
      </c>
      <c r="J158" s="205">
        <f t="shared" si="13"/>
        <v>0</v>
      </c>
      <c r="K158" s="204">
        <f t="shared" si="14"/>
        <v>0</v>
      </c>
      <c r="L158" s="204">
        <f t="shared" ref="L158:L221" si="17">IF(M158&lt;&gt;3,E158,0)</f>
        <v>3</v>
      </c>
      <c r="M158" s="204">
        <v>6</v>
      </c>
      <c r="N158" s="204">
        <v>31</v>
      </c>
      <c r="O158" s="204">
        <v>218</v>
      </c>
      <c r="P158" s="204">
        <v>3</v>
      </c>
      <c r="Q158" s="204" t="s">
        <v>17</v>
      </c>
      <c r="R158" s="204">
        <v>1693</v>
      </c>
      <c r="S158" s="204">
        <v>2035</v>
      </c>
      <c r="T158" s="206">
        <v>7</v>
      </c>
    </row>
    <row r="159" spans="1:20" hidden="1" outlineLevel="3">
      <c r="A159" s="203"/>
      <c r="B159" s="204"/>
      <c r="C159" s="207" t="s">
        <v>144</v>
      </c>
      <c r="D159" s="127"/>
      <c r="E159" s="128">
        <f>SUBTOTAL(9,E153:E158)</f>
        <v>426</v>
      </c>
      <c r="F159" s="129"/>
      <c r="G159" s="129"/>
      <c r="H159" s="205">
        <f>SUBTOTAL(9,H153:H158)</f>
        <v>426</v>
      </c>
      <c r="I159" s="205">
        <f>SUBTOTAL(9,I153:I158)</f>
        <v>0</v>
      </c>
      <c r="J159" s="205">
        <f>SUBTOTAL(9,J153:J158)</f>
        <v>0</v>
      </c>
      <c r="K159" s="204">
        <f>SUBTOTAL(9,K153:K158)</f>
        <v>132</v>
      </c>
      <c r="L159" s="204">
        <f>SUBTOTAL(9,L153:L158)</f>
        <v>294</v>
      </c>
      <c r="M159" s="204"/>
      <c r="N159" s="204"/>
      <c r="O159" s="204"/>
      <c r="P159" s="204"/>
      <c r="Q159" s="204"/>
      <c r="R159" s="204">
        <f>SUBTOTAL(9,R153:R158)</f>
        <v>306334</v>
      </c>
      <c r="S159" s="204">
        <f>SUBTOTAL(9,S153:S158)</f>
        <v>186433</v>
      </c>
      <c r="T159" s="206"/>
    </row>
    <row r="160" spans="1:20" ht="15.6" outlineLevel="2" collapsed="1">
      <c r="A160" s="203"/>
      <c r="B160" s="111" t="s">
        <v>94</v>
      </c>
      <c r="C160" s="77"/>
      <c r="D160" s="77"/>
      <c r="E160" s="78">
        <f>SUBTOTAL(9,E153:E158)</f>
        <v>426</v>
      </c>
      <c r="F160" s="79">
        <v>8.3228460267779514E-3</v>
      </c>
      <c r="G160" s="79">
        <v>5.0652332203095117E-3</v>
      </c>
      <c r="H160" s="205">
        <f>SUBTOTAL(9,H153:H158)</f>
        <v>426</v>
      </c>
      <c r="I160" s="205">
        <f>SUBTOTAL(9,I153:I158)</f>
        <v>0</v>
      </c>
      <c r="J160" s="205">
        <f>SUBTOTAL(9,J153:J158)</f>
        <v>0</v>
      </c>
      <c r="K160" s="204">
        <f>SUBTOTAL(9,K153:K158)</f>
        <v>132</v>
      </c>
      <c r="L160" s="204">
        <f>SUBTOTAL(9,L153:L158)</f>
        <v>294</v>
      </c>
      <c r="M160" s="204"/>
      <c r="N160" s="204"/>
      <c r="O160" s="204"/>
      <c r="P160" s="204"/>
      <c r="Q160" s="204"/>
      <c r="R160" s="204">
        <f>SUBTOTAL(9,R153:R158)</f>
        <v>306334</v>
      </c>
      <c r="S160" s="204">
        <f>SUBTOTAL(9,S153:S158)</f>
        <v>186433</v>
      </c>
      <c r="T160" s="206"/>
    </row>
    <row r="161" spans="1:20" hidden="1" outlineLevel="4">
      <c r="A161" s="203">
        <v>46</v>
      </c>
      <c r="B161" s="204" t="s">
        <v>51</v>
      </c>
      <c r="C161" s="204" t="s">
        <v>4</v>
      </c>
      <c r="D161" s="204" t="s">
        <v>16</v>
      </c>
      <c r="E161" s="64">
        <v>310</v>
      </c>
      <c r="F161" s="65">
        <f t="shared" si="16"/>
        <v>3.8667114695340498E-3</v>
      </c>
      <c r="G161" s="65">
        <f t="shared" si="10"/>
        <v>6.8236260454002384E-3</v>
      </c>
      <c r="H161" s="205">
        <f t="shared" si="11"/>
        <v>310</v>
      </c>
      <c r="I161" s="205">
        <f t="shared" si="12"/>
        <v>0</v>
      </c>
      <c r="J161" s="205">
        <f t="shared" si="13"/>
        <v>0</v>
      </c>
      <c r="K161" s="204">
        <f t="shared" si="14"/>
        <v>0</v>
      </c>
      <c r="L161" s="204">
        <f t="shared" si="17"/>
        <v>310</v>
      </c>
      <c r="M161" s="204">
        <v>1</v>
      </c>
      <c r="N161" s="204">
        <v>29</v>
      </c>
      <c r="O161" s="204">
        <v>17</v>
      </c>
      <c r="P161" s="204">
        <v>3</v>
      </c>
      <c r="Q161" s="204" t="s">
        <v>17</v>
      </c>
      <c r="R161" s="204">
        <v>103566</v>
      </c>
      <c r="S161" s="204">
        <v>182764</v>
      </c>
      <c r="T161" s="206">
        <v>7</v>
      </c>
    </row>
    <row r="162" spans="1:20" hidden="1" outlineLevel="4">
      <c r="A162" s="203">
        <v>46</v>
      </c>
      <c r="B162" s="204" t="s">
        <v>51</v>
      </c>
      <c r="C162" s="204" t="s">
        <v>4</v>
      </c>
      <c r="D162" s="204" t="s">
        <v>19</v>
      </c>
      <c r="E162" s="64">
        <v>244</v>
      </c>
      <c r="F162" s="65">
        <f t="shared" si="16"/>
        <v>4.150870901639344E-3</v>
      </c>
      <c r="G162" s="65">
        <f t="shared" si="10"/>
        <v>5.0505179872495443E-3</v>
      </c>
      <c r="H162" s="205">
        <f t="shared" si="11"/>
        <v>244</v>
      </c>
      <c r="I162" s="205">
        <f t="shared" si="12"/>
        <v>0</v>
      </c>
      <c r="J162" s="205">
        <f t="shared" si="13"/>
        <v>0</v>
      </c>
      <c r="K162" s="204">
        <f t="shared" si="14"/>
        <v>0</v>
      </c>
      <c r="L162" s="204">
        <f t="shared" si="17"/>
        <v>244</v>
      </c>
      <c r="M162" s="204">
        <v>1</v>
      </c>
      <c r="N162" s="204">
        <v>29</v>
      </c>
      <c r="O162" s="204">
        <v>18</v>
      </c>
      <c r="P162" s="204">
        <v>3</v>
      </c>
      <c r="Q162" s="204" t="s">
        <v>17</v>
      </c>
      <c r="R162" s="204">
        <v>87507</v>
      </c>
      <c r="S162" s="204">
        <v>106473</v>
      </c>
      <c r="T162" s="206">
        <v>7</v>
      </c>
    </row>
    <row r="163" spans="1:20" hidden="1" outlineLevel="4">
      <c r="A163" s="203">
        <v>46</v>
      </c>
      <c r="B163" s="204" t="s">
        <v>51</v>
      </c>
      <c r="C163" s="204" t="s">
        <v>4</v>
      </c>
      <c r="D163" s="204" t="s">
        <v>21</v>
      </c>
      <c r="E163" s="64">
        <v>68</v>
      </c>
      <c r="F163" s="65">
        <f t="shared" si="16"/>
        <v>4.0962009803921567E-3</v>
      </c>
      <c r="G163" s="65">
        <f t="shared" si="10"/>
        <v>4.4102328431372554E-3</v>
      </c>
      <c r="H163" s="205">
        <f t="shared" si="11"/>
        <v>68</v>
      </c>
      <c r="I163" s="205">
        <f t="shared" si="12"/>
        <v>0</v>
      </c>
      <c r="J163" s="205">
        <f t="shared" si="13"/>
        <v>0</v>
      </c>
      <c r="K163" s="204">
        <f t="shared" si="14"/>
        <v>0</v>
      </c>
      <c r="L163" s="204">
        <f t="shared" si="17"/>
        <v>68</v>
      </c>
      <c r="M163" s="204">
        <v>1</v>
      </c>
      <c r="N163" s="204">
        <v>29</v>
      </c>
      <c r="O163" s="204">
        <v>20</v>
      </c>
      <c r="P163" s="204">
        <v>3</v>
      </c>
      <c r="Q163" s="204" t="s">
        <v>17</v>
      </c>
      <c r="R163" s="204">
        <v>24066</v>
      </c>
      <c r="S163" s="204">
        <v>25911</v>
      </c>
      <c r="T163" s="206">
        <v>7</v>
      </c>
    </row>
    <row r="164" spans="1:20" hidden="1" outlineLevel="4">
      <c r="A164" s="203">
        <v>46</v>
      </c>
      <c r="B164" s="204" t="s">
        <v>51</v>
      </c>
      <c r="C164" s="204" t="s">
        <v>4</v>
      </c>
      <c r="D164" s="204" t="s">
        <v>169</v>
      </c>
      <c r="E164" s="64">
        <v>17</v>
      </c>
      <c r="F164" s="65">
        <f t="shared" si="16"/>
        <v>3.4674564270152503E-3</v>
      </c>
      <c r="G164" s="65">
        <f t="shared" si="10"/>
        <v>5.7584422657952069E-3</v>
      </c>
      <c r="H164" s="205">
        <f t="shared" si="11"/>
        <v>17</v>
      </c>
      <c r="I164" s="205">
        <f t="shared" si="12"/>
        <v>0</v>
      </c>
      <c r="J164" s="205">
        <f t="shared" si="13"/>
        <v>0</v>
      </c>
      <c r="K164" s="204">
        <f t="shared" si="14"/>
        <v>17</v>
      </c>
      <c r="L164" s="204">
        <f t="shared" si="17"/>
        <v>0</v>
      </c>
      <c r="M164" s="204">
        <v>3</v>
      </c>
      <c r="N164" s="204">
        <v>29</v>
      </c>
      <c r="O164" s="204">
        <v>94</v>
      </c>
      <c r="P164" s="204">
        <v>3</v>
      </c>
      <c r="Q164" s="204" t="s">
        <v>17</v>
      </c>
      <c r="R164" s="204">
        <v>5093</v>
      </c>
      <c r="S164" s="204">
        <v>8458</v>
      </c>
      <c r="T164" s="206">
        <v>7</v>
      </c>
    </row>
    <row r="165" spans="1:20" hidden="1" outlineLevel="4">
      <c r="A165" s="203">
        <v>46</v>
      </c>
      <c r="B165" s="204" t="s">
        <v>51</v>
      </c>
      <c r="C165" s="204" t="s">
        <v>4</v>
      </c>
      <c r="D165" s="204" t="s">
        <v>109</v>
      </c>
      <c r="E165" s="64">
        <v>299</v>
      </c>
      <c r="F165" s="65">
        <f t="shared" si="16"/>
        <v>5.0181159420289861E-3</v>
      </c>
      <c r="G165" s="65">
        <f t="shared" si="10"/>
        <v>1.3279604855691812E-3</v>
      </c>
      <c r="H165" s="205">
        <f t="shared" si="11"/>
        <v>299</v>
      </c>
      <c r="I165" s="205">
        <f t="shared" si="12"/>
        <v>0</v>
      </c>
      <c r="J165" s="205">
        <f t="shared" si="13"/>
        <v>0</v>
      </c>
      <c r="K165" s="204">
        <f t="shared" si="14"/>
        <v>299</v>
      </c>
      <c r="L165" s="204">
        <f t="shared" si="17"/>
        <v>0</v>
      </c>
      <c r="M165" s="204">
        <v>3</v>
      </c>
      <c r="N165" s="204">
        <v>29</v>
      </c>
      <c r="O165" s="204">
        <v>162</v>
      </c>
      <c r="P165" s="204">
        <v>3</v>
      </c>
      <c r="Q165" s="204" t="s">
        <v>17</v>
      </c>
      <c r="R165" s="204">
        <v>129636</v>
      </c>
      <c r="S165" s="204">
        <v>34306</v>
      </c>
      <c r="T165" s="206">
        <v>7</v>
      </c>
    </row>
    <row r="166" spans="1:20" hidden="1" outlineLevel="4">
      <c r="A166" s="203">
        <v>46</v>
      </c>
      <c r="B166" s="204" t="s">
        <v>51</v>
      </c>
      <c r="C166" s="204" t="s">
        <v>4</v>
      </c>
      <c r="D166" s="204" t="s">
        <v>107</v>
      </c>
      <c r="E166" s="64">
        <v>147</v>
      </c>
      <c r="F166" s="65">
        <f t="shared" si="16"/>
        <v>3.6318184681279919E-3</v>
      </c>
      <c r="G166" s="65">
        <f t="shared" si="10"/>
        <v>1.5747039556563364E-7</v>
      </c>
      <c r="H166" s="205">
        <f t="shared" si="11"/>
        <v>147</v>
      </c>
      <c r="I166" s="205">
        <f t="shared" si="12"/>
        <v>0</v>
      </c>
      <c r="J166" s="205">
        <f t="shared" si="13"/>
        <v>0</v>
      </c>
      <c r="K166" s="204">
        <f t="shared" si="14"/>
        <v>0</v>
      </c>
      <c r="L166" s="204">
        <f t="shared" si="17"/>
        <v>147</v>
      </c>
      <c r="M166" s="204">
        <v>8</v>
      </c>
      <c r="N166" s="204">
        <v>29</v>
      </c>
      <c r="O166" s="204">
        <v>217</v>
      </c>
      <c r="P166" s="204">
        <v>3</v>
      </c>
      <c r="Q166" s="204" t="s">
        <v>17</v>
      </c>
      <c r="R166" s="204">
        <v>46127</v>
      </c>
      <c r="S166" s="204">
        <v>2</v>
      </c>
      <c r="T166" s="206">
        <v>7</v>
      </c>
    </row>
    <row r="167" spans="1:20" hidden="1" outlineLevel="3">
      <c r="A167" s="203"/>
      <c r="B167" s="204"/>
      <c r="C167" s="207" t="s">
        <v>144</v>
      </c>
      <c r="D167" s="127"/>
      <c r="E167" s="128">
        <f>SUBTOTAL(9,E161:E166)</f>
        <v>1085</v>
      </c>
      <c r="F167" s="129"/>
      <c r="G167" s="129"/>
      <c r="H167" s="205">
        <f>SUBTOTAL(9,H161:H166)</f>
        <v>1085</v>
      </c>
      <c r="I167" s="205">
        <f>SUBTOTAL(9,I161:I166)</f>
        <v>0</v>
      </c>
      <c r="J167" s="205">
        <f>SUBTOTAL(9,J161:J166)</f>
        <v>0</v>
      </c>
      <c r="K167" s="204">
        <f>SUBTOTAL(9,K161:K166)</f>
        <v>316</v>
      </c>
      <c r="L167" s="204">
        <f>SUBTOTAL(9,L161:L166)</f>
        <v>769</v>
      </c>
      <c r="M167" s="204"/>
      <c r="N167" s="204"/>
      <c r="O167" s="204"/>
      <c r="P167" s="204"/>
      <c r="Q167" s="204"/>
      <c r="R167" s="204">
        <f>SUBTOTAL(9,R161:R166)</f>
        <v>395995</v>
      </c>
      <c r="S167" s="204">
        <f>SUBTOTAL(9,S161:S166)</f>
        <v>357914</v>
      </c>
      <c r="T167" s="206"/>
    </row>
    <row r="168" spans="1:20" ht="15.6" outlineLevel="2" collapsed="1">
      <c r="A168" s="203"/>
      <c r="B168" s="111" t="s">
        <v>95</v>
      </c>
      <c r="C168" s="77"/>
      <c r="D168" s="77"/>
      <c r="E168" s="78">
        <f>SUBTOTAL(9,E161:E166)</f>
        <v>1085</v>
      </c>
      <c r="F168" s="79">
        <v>4.2242170165557261E-3</v>
      </c>
      <c r="G168" s="79">
        <v>3.8179936849291689E-3</v>
      </c>
      <c r="H168" s="205">
        <f>SUBTOTAL(9,H161:H166)</f>
        <v>1085</v>
      </c>
      <c r="I168" s="205">
        <f>SUBTOTAL(9,I161:I166)</f>
        <v>0</v>
      </c>
      <c r="J168" s="205">
        <f>SUBTOTAL(9,J161:J166)</f>
        <v>0</v>
      </c>
      <c r="K168" s="204">
        <f>SUBTOTAL(9,K161:K166)</f>
        <v>316</v>
      </c>
      <c r="L168" s="204">
        <f>SUBTOTAL(9,L161:L166)</f>
        <v>769</v>
      </c>
      <c r="M168" s="204"/>
      <c r="N168" s="204"/>
      <c r="O168" s="204"/>
      <c r="P168" s="204"/>
      <c r="Q168" s="204"/>
      <c r="R168" s="204">
        <f>SUBTOTAL(9,R161:R166)</f>
        <v>395995</v>
      </c>
      <c r="S168" s="204">
        <f>SUBTOTAL(9,S161:S166)</f>
        <v>357914</v>
      </c>
      <c r="T168" s="206"/>
    </row>
    <row r="169" spans="1:20" hidden="1" outlineLevel="4">
      <c r="A169" s="203">
        <v>46</v>
      </c>
      <c r="B169" s="204" t="s">
        <v>52</v>
      </c>
      <c r="C169" s="204" t="s">
        <v>4</v>
      </c>
      <c r="D169" s="204" t="s">
        <v>16</v>
      </c>
      <c r="E169" s="64">
        <v>191</v>
      </c>
      <c r="F169" s="65">
        <f t="shared" si="16"/>
        <v>5.7071698662012798E-3</v>
      </c>
      <c r="G169" s="65">
        <f t="shared" si="10"/>
        <v>1.7383350300562341E-2</v>
      </c>
      <c r="H169" s="205">
        <f t="shared" si="11"/>
        <v>191</v>
      </c>
      <c r="I169" s="205">
        <f t="shared" si="12"/>
        <v>0</v>
      </c>
      <c r="J169" s="205">
        <f t="shared" si="13"/>
        <v>0</v>
      </c>
      <c r="K169" s="204">
        <f t="shared" si="14"/>
        <v>0</v>
      </c>
      <c r="L169" s="204">
        <f t="shared" si="17"/>
        <v>191</v>
      </c>
      <c r="M169" s="204">
        <v>1</v>
      </c>
      <c r="N169" s="204">
        <v>28</v>
      </c>
      <c r="O169" s="204">
        <v>17</v>
      </c>
      <c r="P169" s="204">
        <v>3</v>
      </c>
      <c r="Q169" s="204" t="s">
        <v>17</v>
      </c>
      <c r="R169" s="204">
        <v>94182</v>
      </c>
      <c r="S169" s="204">
        <v>286867</v>
      </c>
      <c r="T169" s="206">
        <v>7</v>
      </c>
    </row>
    <row r="170" spans="1:20" hidden="1" outlineLevel="4">
      <c r="A170" s="203">
        <v>46</v>
      </c>
      <c r="B170" s="204" t="s">
        <v>52</v>
      </c>
      <c r="C170" s="204" t="s">
        <v>4</v>
      </c>
      <c r="D170" s="204" t="s">
        <v>19</v>
      </c>
      <c r="E170" s="64">
        <v>98</v>
      </c>
      <c r="F170" s="65">
        <f t="shared" si="16"/>
        <v>5.51681783824641E-3</v>
      </c>
      <c r="G170" s="65">
        <f t="shared" si="10"/>
        <v>1.7329813869992442E-2</v>
      </c>
      <c r="H170" s="205">
        <f t="shared" si="11"/>
        <v>98</v>
      </c>
      <c r="I170" s="205">
        <f t="shared" si="12"/>
        <v>0</v>
      </c>
      <c r="J170" s="205">
        <f t="shared" si="13"/>
        <v>0</v>
      </c>
      <c r="K170" s="204">
        <f t="shared" si="14"/>
        <v>0</v>
      </c>
      <c r="L170" s="204">
        <f t="shared" si="17"/>
        <v>98</v>
      </c>
      <c r="M170" s="204">
        <v>1</v>
      </c>
      <c r="N170" s="204">
        <v>28</v>
      </c>
      <c r="O170" s="204">
        <v>18</v>
      </c>
      <c r="P170" s="204">
        <v>3</v>
      </c>
      <c r="Q170" s="204" t="s">
        <v>17</v>
      </c>
      <c r="R170" s="204">
        <v>46712</v>
      </c>
      <c r="S170" s="204">
        <v>146735</v>
      </c>
      <c r="T170" s="206">
        <v>7</v>
      </c>
    </row>
    <row r="171" spans="1:20" hidden="1" outlineLevel="4">
      <c r="A171" s="203">
        <v>46</v>
      </c>
      <c r="B171" s="204" t="s">
        <v>52</v>
      </c>
      <c r="C171" s="204" t="s">
        <v>4</v>
      </c>
      <c r="D171" s="204" t="s">
        <v>20</v>
      </c>
      <c r="E171" s="64">
        <v>91</v>
      </c>
      <c r="F171" s="65">
        <f t="shared" si="16"/>
        <v>5.9079924704924704E-3</v>
      </c>
      <c r="G171" s="65">
        <f t="shared" si="10"/>
        <v>1.9493666056166054E-2</v>
      </c>
      <c r="H171" s="205">
        <f t="shared" si="11"/>
        <v>91</v>
      </c>
      <c r="I171" s="205">
        <f t="shared" si="12"/>
        <v>0</v>
      </c>
      <c r="J171" s="205">
        <f t="shared" si="13"/>
        <v>0</v>
      </c>
      <c r="K171" s="204">
        <f t="shared" si="14"/>
        <v>0</v>
      </c>
      <c r="L171" s="204">
        <f t="shared" si="17"/>
        <v>91</v>
      </c>
      <c r="M171" s="204">
        <v>1</v>
      </c>
      <c r="N171" s="204">
        <v>28</v>
      </c>
      <c r="O171" s="204">
        <v>19</v>
      </c>
      <c r="P171" s="204">
        <v>3</v>
      </c>
      <c r="Q171" s="204" t="s">
        <v>17</v>
      </c>
      <c r="R171" s="204">
        <v>46451</v>
      </c>
      <c r="S171" s="204">
        <v>153267</v>
      </c>
      <c r="T171" s="206">
        <v>7</v>
      </c>
    </row>
    <row r="172" spans="1:20" hidden="1" outlineLevel="4">
      <c r="A172" s="203">
        <v>46</v>
      </c>
      <c r="B172" s="204" t="s">
        <v>52</v>
      </c>
      <c r="C172" s="204" t="s">
        <v>4</v>
      </c>
      <c r="D172" s="204" t="s">
        <v>21</v>
      </c>
      <c r="E172" s="64">
        <v>24</v>
      </c>
      <c r="F172" s="65">
        <f t="shared" si="16"/>
        <v>5.5893132716049385E-3</v>
      </c>
      <c r="G172" s="65">
        <f t="shared" si="10"/>
        <v>1.8515625000000001E-2</v>
      </c>
      <c r="H172" s="205">
        <f t="shared" si="11"/>
        <v>24</v>
      </c>
      <c r="I172" s="205">
        <f t="shared" si="12"/>
        <v>0</v>
      </c>
      <c r="J172" s="205">
        <f t="shared" si="13"/>
        <v>0</v>
      </c>
      <c r="K172" s="204">
        <f t="shared" si="14"/>
        <v>0</v>
      </c>
      <c r="L172" s="204">
        <f t="shared" si="17"/>
        <v>24</v>
      </c>
      <c r="M172" s="204">
        <v>1</v>
      </c>
      <c r="N172" s="204">
        <v>28</v>
      </c>
      <c r="O172" s="204">
        <v>20</v>
      </c>
      <c r="P172" s="204">
        <v>3</v>
      </c>
      <c r="Q172" s="204" t="s">
        <v>17</v>
      </c>
      <c r="R172" s="204">
        <v>11590</v>
      </c>
      <c r="S172" s="204">
        <v>38394</v>
      </c>
      <c r="T172" s="206">
        <v>7</v>
      </c>
    </row>
    <row r="173" spans="1:20" hidden="1" outlineLevel="4">
      <c r="A173" s="203">
        <v>46</v>
      </c>
      <c r="B173" s="204" t="s">
        <v>52</v>
      </c>
      <c r="C173" s="204" t="s">
        <v>4</v>
      </c>
      <c r="D173" s="204" t="s">
        <v>108</v>
      </c>
      <c r="E173" s="64">
        <v>20</v>
      </c>
      <c r="F173" s="65">
        <f t="shared" si="16"/>
        <v>5.5011574074074077E-3</v>
      </c>
      <c r="G173" s="65">
        <f t="shared" si="10"/>
        <v>5.8396990740740744E-3</v>
      </c>
      <c r="H173" s="205">
        <f t="shared" si="11"/>
        <v>20</v>
      </c>
      <c r="I173" s="205">
        <f t="shared" si="12"/>
        <v>0</v>
      </c>
      <c r="J173" s="205">
        <f t="shared" si="13"/>
        <v>0</v>
      </c>
      <c r="K173" s="204">
        <f t="shared" si="14"/>
        <v>20</v>
      </c>
      <c r="L173" s="204">
        <f t="shared" si="17"/>
        <v>0</v>
      </c>
      <c r="M173" s="204">
        <v>3</v>
      </c>
      <c r="N173" s="204">
        <v>28</v>
      </c>
      <c r="O173" s="204">
        <v>58</v>
      </c>
      <c r="P173" s="204">
        <v>3</v>
      </c>
      <c r="Q173" s="204" t="s">
        <v>17</v>
      </c>
      <c r="R173" s="204">
        <v>9506</v>
      </c>
      <c r="S173" s="204">
        <v>10091</v>
      </c>
      <c r="T173" s="206">
        <v>7</v>
      </c>
    </row>
    <row r="174" spans="1:20" hidden="1" outlineLevel="4">
      <c r="A174" s="203">
        <v>46</v>
      </c>
      <c r="B174" s="204" t="s">
        <v>52</v>
      </c>
      <c r="C174" s="204" t="s">
        <v>4</v>
      </c>
      <c r="D174" s="204" t="s">
        <v>109</v>
      </c>
      <c r="E174" s="64">
        <v>48</v>
      </c>
      <c r="F174" s="65">
        <f t="shared" si="16"/>
        <v>7.3181905864197526E-3</v>
      </c>
      <c r="G174" s="65">
        <f t="shared" si="10"/>
        <v>5.6163194444444446E-3</v>
      </c>
      <c r="H174" s="205">
        <f t="shared" si="11"/>
        <v>48</v>
      </c>
      <c r="I174" s="205">
        <f t="shared" si="12"/>
        <v>0</v>
      </c>
      <c r="J174" s="205">
        <f t="shared" si="13"/>
        <v>0</v>
      </c>
      <c r="K174" s="204">
        <f t="shared" si="14"/>
        <v>48</v>
      </c>
      <c r="L174" s="204">
        <f t="shared" si="17"/>
        <v>0</v>
      </c>
      <c r="M174" s="204">
        <v>3</v>
      </c>
      <c r="N174" s="204">
        <v>28</v>
      </c>
      <c r="O174" s="204">
        <v>162</v>
      </c>
      <c r="P174" s="204">
        <v>3</v>
      </c>
      <c r="Q174" s="204" t="s">
        <v>17</v>
      </c>
      <c r="R174" s="204">
        <v>30350</v>
      </c>
      <c r="S174" s="204">
        <v>23292</v>
      </c>
      <c r="T174" s="206">
        <v>7</v>
      </c>
    </row>
    <row r="175" spans="1:20" hidden="1" outlineLevel="4">
      <c r="A175" s="203">
        <v>46</v>
      </c>
      <c r="B175" s="204" t="s">
        <v>52</v>
      </c>
      <c r="C175" s="204" t="s">
        <v>4</v>
      </c>
      <c r="D175" s="204" t="s">
        <v>107</v>
      </c>
      <c r="E175" s="64">
        <v>35</v>
      </c>
      <c r="F175" s="65">
        <f t="shared" si="16"/>
        <v>6.4100529100529101E-3</v>
      </c>
      <c r="G175" s="65">
        <f t="shared" si="10"/>
        <v>0</v>
      </c>
      <c r="H175" s="205">
        <f t="shared" si="11"/>
        <v>35</v>
      </c>
      <c r="I175" s="205">
        <f t="shared" si="12"/>
        <v>0</v>
      </c>
      <c r="J175" s="205">
        <f t="shared" si="13"/>
        <v>0</v>
      </c>
      <c r="K175" s="204">
        <f t="shared" si="14"/>
        <v>0</v>
      </c>
      <c r="L175" s="204">
        <f t="shared" si="17"/>
        <v>35</v>
      </c>
      <c r="M175" s="204">
        <v>8</v>
      </c>
      <c r="N175" s="204">
        <v>28</v>
      </c>
      <c r="O175" s="204">
        <v>217</v>
      </c>
      <c r="P175" s="204">
        <v>3</v>
      </c>
      <c r="Q175" s="204" t="s">
        <v>17</v>
      </c>
      <c r="R175" s="204">
        <v>19384</v>
      </c>
      <c r="S175" s="204">
        <v>0</v>
      </c>
      <c r="T175" s="206">
        <v>7</v>
      </c>
    </row>
    <row r="176" spans="1:20" hidden="1" outlineLevel="4">
      <c r="A176" s="203">
        <v>46</v>
      </c>
      <c r="B176" s="204" t="s">
        <v>52</v>
      </c>
      <c r="C176" s="204" t="s">
        <v>4</v>
      </c>
      <c r="D176" s="204" t="s">
        <v>53</v>
      </c>
      <c r="E176" s="64">
        <v>1</v>
      </c>
      <c r="F176" s="65">
        <f t="shared" si="16"/>
        <v>3.3564814814814812E-4</v>
      </c>
      <c r="G176" s="65">
        <f t="shared" si="10"/>
        <v>0</v>
      </c>
      <c r="H176" s="205">
        <f t="shared" si="11"/>
        <v>1</v>
      </c>
      <c r="I176" s="205">
        <f t="shared" si="12"/>
        <v>0</v>
      </c>
      <c r="J176" s="205">
        <f t="shared" si="13"/>
        <v>0</v>
      </c>
      <c r="K176" s="204">
        <f t="shared" si="14"/>
        <v>0</v>
      </c>
      <c r="L176" s="204">
        <f t="shared" si="17"/>
        <v>1</v>
      </c>
      <c r="M176" s="204">
        <v>6</v>
      </c>
      <c r="N176" s="204">
        <v>28</v>
      </c>
      <c r="O176" s="204">
        <v>218</v>
      </c>
      <c r="P176" s="204">
        <v>3</v>
      </c>
      <c r="Q176" s="204" t="s">
        <v>17</v>
      </c>
      <c r="R176" s="204">
        <v>29</v>
      </c>
      <c r="S176" s="204">
        <v>0</v>
      </c>
      <c r="T176" s="206">
        <v>7</v>
      </c>
    </row>
    <row r="177" spans="1:20" hidden="1" outlineLevel="3">
      <c r="A177" s="203"/>
      <c r="B177" s="204"/>
      <c r="C177" s="207" t="s">
        <v>144</v>
      </c>
      <c r="D177" s="127"/>
      <c r="E177" s="128">
        <f>SUBTOTAL(9,E169:E176)</f>
        <v>508</v>
      </c>
      <c r="F177" s="129"/>
      <c r="G177" s="129"/>
      <c r="H177" s="205">
        <f>SUBTOTAL(9,H169:H176)</f>
        <v>508</v>
      </c>
      <c r="I177" s="205">
        <f>SUBTOTAL(9,I169:I176)</f>
        <v>0</v>
      </c>
      <c r="J177" s="205">
        <f>SUBTOTAL(9,J169:J176)</f>
        <v>0</v>
      </c>
      <c r="K177" s="204">
        <f>SUBTOTAL(9,K169:K176)</f>
        <v>68</v>
      </c>
      <c r="L177" s="204">
        <f>SUBTOTAL(9,L169:L176)</f>
        <v>440</v>
      </c>
      <c r="M177" s="204"/>
      <c r="N177" s="204"/>
      <c r="O177" s="204"/>
      <c r="P177" s="204"/>
      <c r="Q177" s="204"/>
      <c r="R177" s="204">
        <f>SUBTOTAL(9,R169:R176)</f>
        <v>258204</v>
      </c>
      <c r="S177" s="204">
        <f>SUBTOTAL(9,S169:S176)</f>
        <v>658646</v>
      </c>
      <c r="T177" s="206"/>
    </row>
    <row r="178" spans="1:20" hidden="1" outlineLevel="4">
      <c r="A178" s="203">
        <v>46</v>
      </c>
      <c r="B178" s="204" t="s">
        <v>52</v>
      </c>
      <c r="C178" s="204" t="s">
        <v>6</v>
      </c>
      <c r="D178" s="204" t="s">
        <v>54</v>
      </c>
      <c r="E178" s="64">
        <v>913</v>
      </c>
      <c r="F178" s="65">
        <f t="shared" si="16"/>
        <v>8.749226704798994E-3</v>
      </c>
      <c r="G178" s="65">
        <f t="shared" si="10"/>
        <v>1.5653041458764349E-2</v>
      </c>
      <c r="H178" s="205">
        <f t="shared" si="11"/>
        <v>0</v>
      </c>
      <c r="I178" s="205">
        <f t="shared" si="12"/>
        <v>0</v>
      </c>
      <c r="J178" s="205">
        <f t="shared" si="13"/>
        <v>913</v>
      </c>
      <c r="K178" s="204">
        <f t="shared" si="14"/>
        <v>0</v>
      </c>
      <c r="L178" s="204">
        <f t="shared" si="17"/>
        <v>913</v>
      </c>
      <c r="M178" s="204">
        <v>1</v>
      </c>
      <c r="N178" s="204">
        <v>28</v>
      </c>
      <c r="O178" s="204">
        <v>188</v>
      </c>
      <c r="P178" s="204">
        <v>5</v>
      </c>
      <c r="Q178" s="204" t="s">
        <v>6</v>
      </c>
      <c r="R178" s="204">
        <v>690167</v>
      </c>
      <c r="S178" s="204">
        <v>1234762</v>
      </c>
      <c r="T178" s="206">
        <v>7</v>
      </c>
    </row>
    <row r="179" spans="1:20" hidden="1" outlineLevel="4">
      <c r="A179" s="203">
        <v>46</v>
      </c>
      <c r="B179" s="204" t="s">
        <v>52</v>
      </c>
      <c r="C179" s="204" t="s">
        <v>6</v>
      </c>
      <c r="D179" s="204" t="s">
        <v>129</v>
      </c>
      <c r="E179" s="64">
        <v>120</v>
      </c>
      <c r="F179" s="65">
        <f t="shared" si="16"/>
        <v>1.044164737654321E-2</v>
      </c>
      <c r="G179" s="65">
        <f t="shared" ref="G179:G249" si="18">S179/E179/86400</f>
        <v>3.6520061728395063E-3</v>
      </c>
      <c r="H179" s="205">
        <f t="shared" ref="H179:H249" si="19">IF(C179="ATENCIÓN CIUDADANÍA",E179,0)</f>
        <v>0</v>
      </c>
      <c r="I179" s="205">
        <f t="shared" ref="I179:I249" si="20">IF(C179="OTROS TEMAS GENERALITAT",E179,0)</f>
        <v>0</v>
      </c>
      <c r="J179" s="205">
        <f t="shared" ref="J179:J249" si="21">IF(C179="TEMAS MUNICIPALES",E179,0)</f>
        <v>120</v>
      </c>
      <c r="K179" s="204">
        <f t="shared" ref="K179:K249" si="22">IF(M179=3,E179,0)</f>
        <v>120</v>
      </c>
      <c r="L179" s="204">
        <f t="shared" si="17"/>
        <v>0</v>
      </c>
      <c r="M179" s="204">
        <v>3</v>
      </c>
      <c r="N179" s="204">
        <v>28</v>
      </c>
      <c r="O179" s="204">
        <v>195</v>
      </c>
      <c r="P179" s="204">
        <v>5</v>
      </c>
      <c r="Q179" s="204" t="s">
        <v>6</v>
      </c>
      <c r="R179" s="204">
        <v>108259</v>
      </c>
      <c r="S179" s="204">
        <v>37864</v>
      </c>
      <c r="T179" s="206">
        <v>7</v>
      </c>
    </row>
    <row r="180" spans="1:20" hidden="1" outlineLevel="4">
      <c r="A180" s="203">
        <v>46</v>
      </c>
      <c r="B180" s="204" t="s">
        <v>52</v>
      </c>
      <c r="C180" s="204" t="s">
        <v>6</v>
      </c>
      <c r="D180" s="204" t="s">
        <v>130</v>
      </c>
      <c r="E180" s="64">
        <v>56</v>
      </c>
      <c r="F180" s="65">
        <f t="shared" si="16"/>
        <v>1.3586102843915345E-2</v>
      </c>
      <c r="G180" s="65">
        <f t="shared" si="18"/>
        <v>6.2965029761904755E-3</v>
      </c>
      <c r="H180" s="205">
        <f t="shared" si="19"/>
        <v>0</v>
      </c>
      <c r="I180" s="205">
        <f t="shared" si="20"/>
        <v>0</v>
      </c>
      <c r="J180" s="205">
        <f t="shared" si="21"/>
        <v>56</v>
      </c>
      <c r="K180" s="204">
        <f t="shared" si="22"/>
        <v>56</v>
      </c>
      <c r="L180" s="204">
        <f t="shared" si="17"/>
        <v>0</v>
      </c>
      <c r="M180" s="204">
        <v>3</v>
      </c>
      <c r="N180" s="204">
        <v>28</v>
      </c>
      <c r="O180" s="204">
        <v>196</v>
      </c>
      <c r="P180" s="204">
        <v>5</v>
      </c>
      <c r="Q180" s="204" t="s">
        <v>6</v>
      </c>
      <c r="R180" s="204">
        <v>65735</v>
      </c>
      <c r="S180" s="204">
        <v>30465</v>
      </c>
      <c r="T180" s="206">
        <v>7</v>
      </c>
    </row>
    <row r="181" spans="1:20" hidden="1" outlineLevel="4">
      <c r="A181" s="203">
        <v>46</v>
      </c>
      <c r="B181" s="204" t="s">
        <v>52</v>
      </c>
      <c r="C181" s="204" t="s">
        <v>6</v>
      </c>
      <c r="D181" s="204" t="s">
        <v>131</v>
      </c>
      <c r="E181" s="64">
        <v>24</v>
      </c>
      <c r="F181" s="65">
        <f t="shared" si="16"/>
        <v>3.2774884259259257E-2</v>
      </c>
      <c r="G181" s="65">
        <f t="shared" si="18"/>
        <v>4.7853973765432101E-3</v>
      </c>
      <c r="H181" s="205">
        <f t="shared" si="19"/>
        <v>0</v>
      </c>
      <c r="I181" s="205">
        <f t="shared" si="20"/>
        <v>0</v>
      </c>
      <c r="J181" s="205">
        <f t="shared" si="21"/>
        <v>24</v>
      </c>
      <c r="K181" s="204">
        <f t="shared" si="22"/>
        <v>24</v>
      </c>
      <c r="L181" s="204">
        <f t="shared" si="17"/>
        <v>0</v>
      </c>
      <c r="M181" s="204">
        <v>3</v>
      </c>
      <c r="N181" s="204">
        <v>28</v>
      </c>
      <c r="O181" s="204">
        <v>197</v>
      </c>
      <c r="P181" s="204">
        <v>5</v>
      </c>
      <c r="Q181" s="204" t="s">
        <v>6</v>
      </c>
      <c r="R181" s="204">
        <v>67962</v>
      </c>
      <c r="S181" s="204">
        <v>9923</v>
      </c>
      <c r="T181" s="206">
        <v>7</v>
      </c>
    </row>
    <row r="182" spans="1:20" hidden="1" outlineLevel="3">
      <c r="A182" s="203"/>
      <c r="B182" s="204"/>
      <c r="C182" s="210" t="s">
        <v>146</v>
      </c>
      <c r="D182" s="135"/>
      <c r="E182" s="136">
        <f>SUBTOTAL(9,E178:E181)</f>
        <v>1113</v>
      </c>
      <c r="F182" s="137"/>
      <c r="G182" s="137"/>
      <c r="H182" s="205">
        <f>SUBTOTAL(9,H178:H181)</f>
        <v>0</v>
      </c>
      <c r="I182" s="205">
        <f>SUBTOTAL(9,I178:I181)</f>
        <v>0</v>
      </c>
      <c r="J182" s="205">
        <f>SUBTOTAL(9,J178:J181)</f>
        <v>1113</v>
      </c>
      <c r="K182" s="204">
        <f>SUBTOTAL(9,K178:K181)</f>
        <v>200</v>
      </c>
      <c r="L182" s="204">
        <f>SUBTOTAL(9,L178:L181)</f>
        <v>913</v>
      </c>
      <c r="M182" s="204"/>
      <c r="N182" s="204"/>
      <c r="O182" s="204"/>
      <c r="P182" s="204"/>
      <c r="Q182" s="204"/>
      <c r="R182" s="204">
        <f>SUBTOTAL(9,R178:R181)</f>
        <v>932123</v>
      </c>
      <c r="S182" s="204">
        <f>SUBTOTAL(9,S178:S181)</f>
        <v>1313014</v>
      </c>
      <c r="T182" s="206"/>
    </row>
    <row r="183" spans="1:20" ht="15.6" outlineLevel="2" collapsed="1">
      <c r="A183" s="203"/>
      <c r="B183" s="111" t="s">
        <v>96</v>
      </c>
      <c r="C183" s="77"/>
      <c r="D183" s="77"/>
      <c r="E183" s="78">
        <f>SUBTOTAL(9,E169:E181)</f>
        <v>1621</v>
      </c>
      <c r="F183" s="79">
        <v>8.4990332328009691E-3</v>
      </c>
      <c r="G183" s="79">
        <v>1.407781547741449E-2</v>
      </c>
      <c r="H183" s="205">
        <f>SUBTOTAL(9,H169:H181)</f>
        <v>508</v>
      </c>
      <c r="I183" s="205">
        <f>SUBTOTAL(9,I169:I181)</f>
        <v>0</v>
      </c>
      <c r="J183" s="205">
        <f>SUBTOTAL(9,J169:J181)</f>
        <v>1113</v>
      </c>
      <c r="K183" s="204">
        <f>SUBTOTAL(9,K169:K181)</f>
        <v>268</v>
      </c>
      <c r="L183" s="204">
        <f>SUBTOTAL(9,L169:L181)</f>
        <v>1353</v>
      </c>
      <c r="M183" s="204"/>
      <c r="N183" s="204"/>
      <c r="O183" s="204"/>
      <c r="P183" s="204"/>
      <c r="Q183" s="204"/>
      <c r="R183" s="204">
        <f>SUBTOTAL(9,R169:R181)</f>
        <v>1190327</v>
      </c>
      <c r="S183" s="204">
        <f>SUBTOTAL(9,S169:S181)</f>
        <v>1971660</v>
      </c>
      <c r="T183" s="206"/>
    </row>
    <row r="184" spans="1:20" hidden="1" outlineLevel="4">
      <c r="A184" s="203">
        <v>46</v>
      </c>
      <c r="B184" s="204" t="s">
        <v>55</v>
      </c>
      <c r="C184" s="204" t="s">
        <v>4</v>
      </c>
      <c r="D184" s="204" t="s">
        <v>16</v>
      </c>
      <c r="E184" s="64">
        <v>464</v>
      </c>
      <c r="F184" s="65">
        <f t="shared" si="16"/>
        <v>6.0701279134738181E-3</v>
      </c>
      <c r="G184" s="65">
        <f t="shared" si="18"/>
        <v>8.1483726452745847E-3</v>
      </c>
      <c r="H184" s="205">
        <f t="shared" si="19"/>
        <v>464</v>
      </c>
      <c r="I184" s="205">
        <f t="shared" si="20"/>
        <v>0</v>
      </c>
      <c r="J184" s="205">
        <f t="shared" si="21"/>
        <v>0</v>
      </c>
      <c r="K184" s="204">
        <f t="shared" si="22"/>
        <v>0</v>
      </c>
      <c r="L184" s="204">
        <f t="shared" si="17"/>
        <v>464</v>
      </c>
      <c r="M184" s="204">
        <v>1</v>
      </c>
      <c r="N184" s="204">
        <v>20</v>
      </c>
      <c r="O184" s="204">
        <v>17</v>
      </c>
      <c r="P184" s="204">
        <v>3</v>
      </c>
      <c r="Q184" s="204" t="s">
        <v>17</v>
      </c>
      <c r="R184" s="204">
        <v>243349</v>
      </c>
      <c r="S184" s="204">
        <v>326665</v>
      </c>
      <c r="T184" s="206">
        <v>7</v>
      </c>
    </row>
    <row r="185" spans="1:20" hidden="1" outlineLevel="4">
      <c r="A185" s="203">
        <v>46</v>
      </c>
      <c r="B185" s="204" t="s">
        <v>55</v>
      </c>
      <c r="C185" s="204" t="s">
        <v>4</v>
      </c>
      <c r="D185" s="204" t="s">
        <v>19</v>
      </c>
      <c r="E185" s="64">
        <v>133</v>
      </c>
      <c r="F185" s="65">
        <f t="shared" si="16"/>
        <v>6.3593880534670013E-3</v>
      </c>
      <c r="G185" s="65">
        <f t="shared" si="18"/>
        <v>8.8202276524644956E-3</v>
      </c>
      <c r="H185" s="205">
        <f t="shared" si="19"/>
        <v>133</v>
      </c>
      <c r="I185" s="205">
        <f t="shared" si="20"/>
        <v>0</v>
      </c>
      <c r="J185" s="205">
        <f t="shared" si="21"/>
        <v>0</v>
      </c>
      <c r="K185" s="204">
        <f t="shared" si="22"/>
        <v>0</v>
      </c>
      <c r="L185" s="204">
        <f t="shared" si="17"/>
        <v>133</v>
      </c>
      <c r="M185" s="204">
        <v>1</v>
      </c>
      <c r="N185" s="204">
        <v>20</v>
      </c>
      <c r="O185" s="204">
        <v>18</v>
      </c>
      <c r="P185" s="204">
        <v>3</v>
      </c>
      <c r="Q185" s="204" t="s">
        <v>17</v>
      </c>
      <c r="R185" s="204">
        <v>73077</v>
      </c>
      <c r="S185" s="204">
        <v>101355</v>
      </c>
      <c r="T185" s="206">
        <v>7</v>
      </c>
    </row>
    <row r="186" spans="1:20" hidden="1" outlineLevel="4">
      <c r="A186" s="203">
        <v>46</v>
      </c>
      <c r="B186" s="204" t="s">
        <v>55</v>
      </c>
      <c r="C186" s="204" t="s">
        <v>4</v>
      </c>
      <c r="D186" s="204" t="s">
        <v>21</v>
      </c>
      <c r="E186" s="64">
        <v>78</v>
      </c>
      <c r="F186" s="65">
        <f t="shared" si="16"/>
        <v>7.4734389838556504E-3</v>
      </c>
      <c r="G186" s="65">
        <f t="shared" si="18"/>
        <v>9.5091405508072168E-3</v>
      </c>
      <c r="H186" s="205">
        <f t="shared" si="19"/>
        <v>78</v>
      </c>
      <c r="I186" s="205">
        <f t="shared" si="20"/>
        <v>0</v>
      </c>
      <c r="J186" s="205">
        <f t="shared" si="21"/>
        <v>0</v>
      </c>
      <c r="K186" s="204">
        <f t="shared" si="22"/>
        <v>0</v>
      </c>
      <c r="L186" s="204">
        <f t="shared" si="17"/>
        <v>78</v>
      </c>
      <c r="M186" s="204">
        <v>1</v>
      </c>
      <c r="N186" s="204">
        <v>20</v>
      </c>
      <c r="O186" s="204">
        <v>20</v>
      </c>
      <c r="P186" s="204">
        <v>3</v>
      </c>
      <c r="Q186" s="204" t="s">
        <v>17</v>
      </c>
      <c r="R186" s="204">
        <v>50365</v>
      </c>
      <c r="S186" s="204">
        <v>64084</v>
      </c>
      <c r="T186" s="206">
        <v>7</v>
      </c>
    </row>
    <row r="187" spans="1:20" hidden="1" outlineLevel="4">
      <c r="A187" s="203">
        <v>46</v>
      </c>
      <c r="B187" s="204" t="s">
        <v>55</v>
      </c>
      <c r="C187" s="204" t="s">
        <v>4</v>
      </c>
      <c r="D187" s="204" t="s">
        <v>109</v>
      </c>
      <c r="E187" s="64">
        <v>338</v>
      </c>
      <c r="F187" s="65">
        <f t="shared" si="16"/>
        <v>7.8491740631163702E-3</v>
      </c>
      <c r="G187" s="65">
        <f t="shared" si="18"/>
        <v>2.6993274709620862E-3</v>
      </c>
      <c r="H187" s="205">
        <f t="shared" si="19"/>
        <v>338</v>
      </c>
      <c r="I187" s="205">
        <f t="shared" si="20"/>
        <v>0</v>
      </c>
      <c r="J187" s="205">
        <f t="shared" si="21"/>
        <v>0</v>
      </c>
      <c r="K187" s="204">
        <f t="shared" si="22"/>
        <v>338</v>
      </c>
      <c r="L187" s="204">
        <f t="shared" si="17"/>
        <v>0</v>
      </c>
      <c r="M187" s="204">
        <v>3</v>
      </c>
      <c r="N187" s="204">
        <v>20</v>
      </c>
      <c r="O187" s="204">
        <v>162</v>
      </c>
      <c r="P187" s="204">
        <v>3</v>
      </c>
      <c r="Q187" s="204" t="s">
        <v>17</v>
      </c>
      <c r="R187" s="204">
        <v>229221</v>
      </c>
      <c r="S187" s="204">
        <v>78829</v>
      </c>
      <c r="T187" s="206">
        <v>7</v>
      </c>
    </row>
    <row r="188" spans="1:20" hidden="1" outlineLevel="4">
      <c r="A188" s="203">
        <v>46</v>
      </c>
      <c r="B188" s="204" t="s">
        <v>55</v>
      </c>
      <c r="C188" s="204" t="s">
        <v>4</v>
      </c>
      <c r="D188" s="204" t="s">
        <v>107</v>
      </c>
      <c r="E188" s="64">
        <v>56</v>
      </c>
      <c r="F188" s="65">
        <f t="shared" si="16"/>
        <v>7.4237351190476197E-3</v>
      </c>
      <c r="G188" s="65">
        <f t="shared" si="18"/>
        <v>2.0667989417989416E-7</v>
      </c>
      <c r="H188" s="205">
        <f t="shared" si="19"/>
        <v>56</v>
      </c>
      <c r="I188" s="205">
        <f t="shared" si="20"/>
        <v>0</v>
      </c>
      <c r="J188" s="205">
        <f t="shared" si="21"/>
        <v>0</v>
      </c>
      <c r="K188" s="204">
        <f t="shared" si="22"/>
        <v>0</v>
      </c>
      <c r="L188" s="204">
        <f t="shared" si="17"/>
        <v>56</v>
      </c>
      <c r="M188" s="204">
        <v>8</v>
      </c>
      <c r="N188" s="204">
        <v>20</v>
      </c>
      <c r="O188" s="204">
        <v>217</v>
      </c>
      <c r="P188" s="204">
        <v>3</v>
      </c>
      <c r="Q188" s="204" t="s">
        <v>17</v>
      </c>
      <c r="R188" s="204">
        <v>35919</v>
      </c>
      <c r="S188" s="204">
        <v>1</v>
      </c>
      <c r="T188" s="206">
        <v>7</v>
      </c>
    </row>
    <row r="189" spans="1:20" hidden="1" outlineLevel="4">
      <c r="A189" s="203">
        <v>46</v>
      </c>
      <c r="B189" s="204" t="s">
        <v>55</v>
      </c>
      <c r="C189" s="204" t="s">
        <v>4</v>
      </c>
      <c r="D189" s="204" t="s">
        <v>111</v>
      </c>
      <c r="E189" s="64">
        <v>5</v>
      </c>
      <c r="F189" s="65">
        <f t="shared" si="16"/>
        <v>9.5648148148148142E-3</v>
      </c>
      <c r="G189" s="65">
        <f t="shared" si="18"/>
        <v>4.0277777777777773E-4</v>
      </c>
      <c r="H189" s="205">
        <f t="shared" si="19"/>
        <v>5</v>
      </c>
      <c r="I189" s="205">
        <f t="shared" si="20"/>
        <v>0</v>
      </c>
      <c r="J189" s="205">
        <f t="shared" si="21"/>
        <v>0</v>
      </c>
      <c r="K189" s="204">
        <f t="shared" si="22"/>
        <v>5</v>
      </c>
      <c r="L189" s="204">
        <f t="shared" si="17"/>
        <v>0</v>
      </c>
      <c r="M189" s="204">
        <v>3</v>
      </c>
      <c r="N189" s="204">
        <v>20</v>
      </c>
      <c r="O189" s="204">
        <v>224</v>
      </c>
      <c r="P189" s="204">
        <v>3</v>
      </c>
      <c r="Q189" s="204" t="s">
        <v>17</v>
      </c>
      <c r="R189" s="204">
        <v>4132</v>
      </c>
      <c r="S189" s="204">
        <v>174</v>
      </c>
      <c r="T189" s="206">
        <v>7</v>
      </c>
    </row>
    <row r="190" spans="1:20" hidden="1" outlineLevel="3">
      <c r="A190" s="203"/>
      <c r="B190" s="204"/>
      <c r="C190" s="207" t="s">
        <v>144</v>
      </c>
      <c r="D190" s="127"/>
      <c r="E190" s="128">
        <f>SUBTOTAL(9,E184:E189)</f>
        <v>1074</v>
      </c>
      <c r="F190" s="129"/>
      <c r="G190" s="129"/>
      <c r="H190" s="205">
        <f>SUBTOTAL(9,H184:H189)</f>
        <v>1074</v>
      </c>
      <c r="I190" s="205">
        <f>SUBTOTAL(9,I184:I189)</f>
        <v>0</v>
      </c>
      <c r="J190" s="205">
        <f>SUBTOTAL(9,J184:J189)</f>
        <v>0</v>
      </c>
      <c r="K190" s="204">
        <f>SUBTOTAL(9,K184:K189)</f>
        <v>343</v>
      </c>
      <c r="L190" s="204">
        <f>SUBTOTAL(9,L184:L189)</f>
        <v>731</v>
      </c>
      <c r="M190" s="204"/>
      <c r="N190" s="204"/>
      <c r="O190" s="204"/>
      <c r="P190" s="204"/>
      <c r="Q190" s="204"/>
      <c r="R190" s="204">
        <f>SUBTOTAL(9,R184:R189)</f>
        <v>636063</v>
      </c>
      <c r="S190" s="204">
        <f>SUBTOTAL(9,S184:S189)</f>
        <v>571108</v>
      </c>
      <c r="T190" s="206"/>
    </row>
    <row r="191" spans="1:20" ht="15.6" outlineLevel="2" collapsed="1">
      <c r="A191" s="203"/>
      <c r="B191" s="111" t="s">
        <v>97</v>
      </c>
      <c r="C191" s="77"/>
      <c r="D191" s="77"/>
      <c r="E191" s="78">
        <f>SUBTOTAL(9,E184:E189)</f>
        <v>1074</v>
      </c>
      <c r="F191" s="79">
        <v>6.8545998861990485E-3</v>
      </c>
      <c r="G191" s="79">
        <v>6.1546054900337953E-3</v>
      </c>
      <c r="H191" s="205">
        <f>SUBTOTAL(9,H184:H189)</f>
        <v>1074</v>
      </c>
      <c r="I191" s="205">
        <f>SUBTOTAL(9,I184:I189)</f>
        <v>0</v>
      </c>
      <c r="J191" s="205">
        <f>SUBTOTAL(9,J184:J189)</f>
        <v>0</v>
      </c>
      <c r="K191" s="204">
        <f>SUBTOTAL(9,K184:K189)</f>
        <v>343</v>
      </c>
      <c r="L191" s="204">
        <f>SUBTOTAL(9,L184:L189)</f>
        <v>731</v>
      </c>
      <c r="M191" s="204"/>
      <c r="N191" s="204"/>
      <c r="O191" s="204"/>
      <c r="P191" s="204"/>
      <c r="Q191" s="204"/>
      <c r="R191" s="204">
        <f>SUBTOTAL(9,R184:R189)</f>
        <v>636063</v>
      </c>
      <c r="S191" s="204">
        <f>SUBTOTAL(9,S184:S189)</f>
        <v>571108</v>
      </c>
      <c r="T191" s="206"/>
    </row>
    <row r="192" spans="1:20" hidden="1" outlineLevel="4">
      <c r="A192" s="203">
        <v>46</v>
      </c>
      <c r="B192" s="204" t="s">
        <v>56</v>
      </c>
      <c r="C192" s="204" t="s">
        <v>4</v>
      </c>
      <c r="D192" s="204" t="s">
        <v>16</v>
      </c>
      <c r="E192" s="64">
        <v>224</v>
      </c>
      <c r="F192" s="65">
        <f t="shared" si="16"/>
        <v>5.5512152777777782E-3</v>
      </c>
      <c r="G192" s="65">
        <f t="shared" si="18"/>
        <v>5.2748325892857141E-3</v>
      </c>
      <c r="H192" s="205">
        <f t="shared" si="19"/>
        <v>224</v>
      </c>
      <c r="I192" s="205">
        <f t="shared" si="20"/>
        <v>0</v>
      </c>
      <c r="J192" s="205">
        <f t="shared" si="21"/>
        <v>0</v>
      </c>
      <c r="K192" s="204">
        <f t="shared" si="22"/>
        <v>0</v>
      </c>
      <c r="L192" s="204">
        <f t="shared" si="17"/>
        <v>224</v>
      </c>
      <c r="M192" s="204">
        <v>1</v>
      </c>
      <c r="N192" s="204">
        <v>23</v>
      </c>
      <c r="O192" s="204">
        <v>17</v>
      </c>
      <c r="P192" s="204">
        <v>3</v>
      </c>
      <c r="Q192" s="204" t="s">
        <v>17</v>
      </c>
      <c r="R192" s="204">
        <v>107436</v>
      </c>
      <c r="S192" s="204">
        <v>102087</v>
      </c>
      <c r="T192" s="206">
        <v>7</v>
      </c>
    </row>
    <row r="193" spans="1:20" hidden="1" outlineLevel="4">
      <c r="A193" s="203">
        <v>46</v>
      </c>
      <c r="B193" s="204" t="s">
        <v>56</v>
      </c>
      <c r="C193" s="204" t="s">
        <v>4</v>
      </c>
      <c r="D193" s="204" t="s">
        <v>19</v>
      </c>
      <c r="E193" s="64">
        <v>101</v>
      </c>
      <c r="F193" s="65">
        <f t="shared" si="16"/>
        <v>5.1983635863586362E-3</v>
      </c>
      <c r="G193" s="65">
        <f t="shared" si="18"/>
        <v>6.4262467913458014E-3</v>
      </c>
      <c r="H193" s="205">
        <f t="shared" si="19"/>
        <v>101</v>
      </c>
      <c r="I193" s="205">
        <f t="shared" si="20"/>
        <v>0</v>
      </c>
      <c r="J193" s="205">
        <f t="shared" si="21"/>
        <v>0</v>
      </c>
      <c r="K193" s="204">
        <f t="shared" si="22"/>
        <v>0</v>
      </c>
      <c r="L193" s="204">
        <f t="shared" si="17"/>
        <v>101</v>
      </c>
      <c r="M193" s="204">
        <v>1</v>
      </c>
      <c r="N193" s="204">
        <v>23</v>
      </c>
      <c r="O193" s="204">
        <v>18</v>
      </c>
      <c r="P193" s="204">
        <v>3</v>
      </c>
      <c r="Q193" s="204" t="s">
        <v>17</v>
      </c>
      <c r="R193" s="204">
        <v>45363</v>
      </c>
      <c r="S193" s="204">
        <v>56078</v>
      </c>
      <c r="T193" s="206">
        <v>7</v>
      </c>
    </row>
    <row r="194" spans="1:20" hidden="1" outlineLevel="4">
      <c r="A194" s="203">
        <v>46</v>
      </c>
      <c r="B194" s="204" t="s">
        <v>56</v>
      </c>
      <c r="C194" s="204" t="s">
        <v>4</v>
      </c>
      <c r="D194" s="204" t="s">
        <v>21</v>
      </c>
      <c r="E194" s="64">
        <v>54</v>
      </c>
      <c r="F194" s="65">
        <f t="shared" si="16"/>
        <v>4.922410836762689E-3</v>
      </c>
      <c r="G194" s="65">
        <f t="shared" si="18"/>
        <v>6.6625943072702335E-3</v>
      </c>
      <c r="H194" s="205">
        <f t="shared" si="19"/>
        <v>54</v>
      </c>
      <c r="I194" s="205">
        <f t="shared" si="20"/>
        <v>0</v>
      </c>
      <c r="J194" s="205">
        <f t="shared" si="21"/>
        <v>0</v>
      </c>
      <c r="K194" s="204">
        <f t="shared" si="22"/>
        <v>0</v>
      </c>
      <c r="L194" s="204">
        <f t="shared" si="17"/>
        <v>54</v>
      </c>
      <c r="M194" s="204">
        <v>1</v>
      </c>
      <c r="N194" s="204">
        <v>23</v>
      </c>
      <c r="O194" s="204">
        <v>20</v>
      </c>
      <c r="P194" s="204">
        <v>3</v>
      </c>
      <c r="Q194" s="204" t="s">
        <v>17</v>
      </c>
      <c r="R194" s="204">
        <v>22966</v>
      </c>
      <c r="S194" s="204">
        <v>31085</v>
      </c>
      <c r="T194" s="206">
        <v>7</v>
      </c>
    </row>
    <row r="195" spans="1:20" hidden="1" outlineLevel="4">
      <c r="A195" s="203">
        <v>46</v>
      </c>
      <c r="B195" s="204" t="s">
        <v>56</v>
      </c>
      <c r="C195" s="204" t="s">
        <v>4</v>
      </c>
      <c r="D195" s="204" t="s">
        <v>109</v>
      </c>
      <c r="E195" s="64">
        <v>58</v>
      </c>
      <c r="F195" s="65">
        <f t="shared" si="16"/>
        <v>5.0470945083014047E-3</v>
      </c>
      <c r="G195" s="65">
        <f t="shared" si="18"/>
        <v>3.3065932311621966E-3</v>
      </c>
      <c r="H195" s="205">
        <f t="shared" si="19"/>
        <v>58</v>
      </c>
      <c r="I195" s="205">
        <f t="shared" si="20"/>
        <v>0</v>
      </c>
      <c r="J195" s="205">
        <f t="shared" si="21"/>
        <v>0</v>
      </c>
      <c r="K195" s="204">
        <f t="shared" si="22"/>
        <v>58</v>
      </c>
      <c r="L195" s="204">
        <f t="shared" si="17"/>
        <v>0</v>
      </c>
      <c r="M195" s="204">
        <v>3</v>
      </c>
      <c r="N195" s="204">
        <v>23</v>
      </c>
      <c r="O195" s="204">
        <v>162</v>
      </c>
      <c r="P195" s="204">
        <v>3</v>
      </c>
      <c r="Q195" s="204" t="s">
        <v>17</v>
      </c>
      <c r="R195" s="204">
        <v>25292</v>
      </c>
      <c r="S195" s="204">
        <v>16570</v>
      </c>
      <c r="T195" s="206">
        <v>7</v>
      </c>
    </row>
    <row r="196" spans="1:20" hidden="1" outlineLevel="4">
      <c r="A196" s="203">
        <v>46</v>
      </c>
      <c r="B196" s="204" t="s">
        <v>56</v>
      </c>
      <c r="C196" s="204" t="s">
        <v>4</v>
      </c>
      <c r="D196" s="204" t="s">
        <v>107</v>
      </c>
      <c r="E196" s="64">
        <v>1</v>
      </c>
      <c r="F196" s="65">
        <f t="shared" si="16"/>
        <v>2.9282407407407408E-3</v>
      </c>
      <c r="G196" s="65">
        <f t="shared" si="18"/>
        <v>0</v>
      </c>
      <c r="H196" s="205">
        <f t="shared" si="19"/>
        <v>1</v>
      </c>
      <c r="I196" s="205">
        <f t="shared" si="20"/>
        <v>0</v>
      </c>
      <c r="J196" s="205">
        <f t="shared" si="21"/>
        <v>0</v>
      </c>
      <c r="K196" s="204">
        <f t="shared" si="22"/>
        <v>0</v>
      </c>
      <c r="L196" s="204">
        <f t="shared" si="17"/>
        <v>1</v>
      </c>
      <c r="M196" s="204">
        <v>8</v>
      </c>
      <c r="N196" s="204">
        <v>23</v>
      </c>
      <c r="O196" s="204">
        <v>217</v>
      </c>
      <c r="P196" s="204">
        <v>3</v>
      </c>
      <c r="Q196" s="204" t="s">
        <v>17</v>
      </c>
      <c r="R196" s="204">
        <v>253</v>
      </c>
      <c r="S196" s="204">
        <v>0</v>
      </c>
      <c r="T196" s="206">
        <v>7</v>
      </c>
    </row>
    <row r="197" spans="1:20" hidden="1" outlineLevel="3">
      <c r="A197" s="203"/>
      <c r="B197" s="204"/>
      <c r="C197" s="207" t="s">
        <v>144</v>
      </c>
      <c r="D197" s="127"/>
      <c r="E197" s="128">
        <f>SUBTOTAL(9,E192:E196)</f>
        <v>438</v>
      </c>
      <c r="F197" s="129"/>
      <c r="G197" s="129"/>
      <c r="H197" s="205">
        <f>SUBTOTAL(9,H192:H196)</f>
        <v>438</v>
      </c>
      <c r="I197" s="205">
        <f>SUBTOTAL(9,I192:I196)</f>
        <v>0</v>
      </c>
      <c r="J197" s="205">
        <f>SUBTOTAL(9,J192:J196)</f>
        <v>0</v>
      </c>
      <c r="K197" s="204">
        <f>SUBTOTAL(9,K192:K196)</f>
        <v>58</v>
      </c>
      <c r="L197" s="204">
        <f>SUBTOTAL(9,L192:L196)</f>
        <v>380</v>
      </c>
      <c r="M197" s="204"/>
      <c r="N197" s="204"/>
      <c r="O197" s="204"/>
      <c r="P197" s="204"/>
      <c r="Q197" s="204"/>
      <c r="R197" s="204">
        <f>SUBTOTAL(9,R192:R196)</f>
        <v>201310</v>
      </c>
      <c r="S197" s="204">
        <f>SUBTOTAL(9,S192:S196)</f>
        <v>205820</v>
      </c>
      <c r="T197" s="206"/>
    </row>
    <row r="198" spans="1:20" ht="15.6" outlineLevel="2" collapsed="1">
      <c r="A198" s="203"/>
      <c r="B198" s="111" t="s">
        <v>98</v>
      </c>
      <c r="C198" s="77"/>
      <c r="D198" s="77"/>
      <c r="E198" s="78">
        <f>SUBTOTAL(9,E192:E196)</f>
        <v>438</v>
      </c>
      <c r="F198" s="79">
        <v>5.3195818535430404E-3</v>
      </c>
      <c r="G198" s="79">
        <v>5.4387578217486897E-3</v>
      </c>
      <c r="H198" s="205">
        <f>SUBTOTAL(9,H192:H196)</f>
        <v>438</v>
      </c>
      <c r="I198" s="205">
        <f>SUBTOTAL(9,I192:I196)</f>
        <v>0</v>
      </c>
      <c r="J198" s="205">
        <f>SUBTOTAL(9,J192:J196)</f>
        <v>0</v>
      </c>
      <c r="K198" s="204">
        <f>SUBTOTAL(9,K192:K196)</f>
        <v>58</v>
      </c>
      <c r="L198" s="204">
        <f>SUBTOTAL(9,L192:L196)</f>
        <v>380</v>
      </c>
      <c r="M198" s="204"/>
      <c r="N198" s="204"/>
      <c r="O198" s="204"/>
      <c r="P198" s="204"/>
      <c r="Q198" s="204"/>
      <c r="R198" s="204">
        <f>SUBTOTAL(9,R192:R196)</f>
        <v>201310</v>
      </c>
      <c r="S198" s="204">
        <f>SUBTOTAL(9,S192:S196)</f>
        <v>205820</v>
      </c>
      <c r="T198" s="206"/>
    </row>
    <row r="199" spans="1:20" hidden="1" outlineLevel="4">
      <c r="A199" s="203">
        <v>46</v>
      </c>
      <c r="B199" s="204" t="s">
        <v>57</v>
      </c>
      <c r="C199" s="204" t="s">
        <v>4</v>
      </c>
      <c r="D199" s="204" t="s">
        <v>16</v>
      </c>
      <c r="E199" s="64">
        <v>97</v>
      </c>
      <c r="F199" s="65">
        <f t="shared" si="16"/>
        <v>8.3241456662848413E-3</v>
      </c>
      <c r="G199" s="65">
        <f t="shared" si="18"/>
        <v>2.4091972126765939E-3</v>
      </c>
      <c r="H199" s="205">
        <f t="shared" si="19"/>
        <v>97</v>
      </c>
      <c r="I199" s="205">
        <f t="shared" si="20"/>
        <v>0</v>
      </c>
      <c r="J199" s="205">
        <f t="shared" si="21"/>
        <v>0</v>
      </c>
      <c r="K199" s="204">
        <f t="shared" si="22"/>
        <v>0</v>
      </c>
      <c r="L199" s="204">
        <f t="shared" si="17"/>
        <v>97</v>
      </c>
      <c r="M199" s="204">
        <v>1</v>
      </c>
      <c r="N199" s="204">
        <v>5</v>
      </c>
      <c r="O199" s="204">
        <v>17</v>
      </c>
      <c r="P199" s="204">
        <v>3</v>
      </c>
      <c r="Q199" s="204" t="s">
        <v>17</v>
      </c>
      <c r="R199" s="204">
        <v>69763</v>
      </c>
      <c r="S199" s="204">
        <v>20191</v>
      </c>
      <c r="T199" s="206">
        <v>7</v>
      </c>
    </row>
    <row r="200" spans="1:20" hidden="1" outlineLevel="4">
      <c r="A200" s="203">
        <v>46</v>
      </c>
      <c r="B200" s="204" t="s">
        <v>57</v>
      </c>
      <c r="C200" s="204" t="s">
        <v>4</v>
      </c>
      <c r="D200" s="204" t="s">
        <v>19</v>
      </c>
      <c r="E200" s="64">
        <v>111</v>
      </c>
      <c r="F200" s="65">
        <f t="shared" si="16"/>
        <v>8.3565857524190851E-3</v>
      </c>
      <c r="G200" s="65">
        <f t="shared" si="18"/>
        <v>4.1279821488154822E-3</v>
      </c>
      <c r="H200" s="205">
        <f t="shared" si="19"/>
        <v>111</v>
      </c>
      <c r="I200" s="205">
        <f t="shared" si="20"/>
        <v>0</v>
      </c>
      <c r="J200" s="205">
        <f t="shared" si="21"/>
        <v>0</v>
      </c>
      <c r="K200" s="204">
        <f t="shared" si="22"/>
        <v>0</v>
      </c>
      <c r="L200" s="204">
        <f t="shared" si="17"/>
        <v>111</v>
      </c>
      <c r="M200" s="204">
        <v>1</v>
      </c>
      <c r="N200" s="204">
        <v>5</v>
      </c>
      <c r="O200" s="204">
        <v>18</v>
      </c>
      <c r="P200" s="204">
        <v>3</v>
      </c>
      <c r="Q200" s="204" t="s">
        <v>17</v>
      </c>
      <c r="R200" s="204">
        <v>80143</v>
      </c>
      <c r="S200" s="204">
        <v>39589</v>
      </c>
      <c r="T200" s="206">
        <v>7</v>
      </c>
    </row>
    <row r="201" spans="1:20" hidden="1" outlineLevel="4">
      <c r="A201" s="203">
        <v>46</v>
      </c>
      <c r="B201" s="204" t="s">
        <v>57</v>
      </c>
      <c r="C201" s="204" t="s">
        <v>4</v>
      </c>
      <c r="D201" s="204" t="s">
        <v>20</v>
      </c>
      <c r="E201" s="64">
        <v>407</v>
      </c>
      <c r="F201" s="65">
        <f t="shared" si="16"/>
        <v>7.8518291018291018E-3</v>
      </c>
      <c r="G201" s="65">
        <f t="shared" si="18"/>
        <v>3.1909181909181906E-3</v>
      </c>
      <c r="H201" s="205">
        <f t="shared" si="19"/>
        <v>407</v>
      </c>
      <c r="I201" s="205">
        <f t="shared" si="20"/>
        <v>0</v>
      </c>
      <c r="J201" s="205">
        <f t="shared" si="21"/>
        <v>0</v>
      </c>
      <c r="K201" s="204">
        <f t="shared" si="22"/>
        <v>0</v>
      </c>
      <c r="L201" s="204">
        <f t="shared" si="17"/>
        <v>407</v>
      </c>
      <c r="M201" s="204">
        <v>1</v>
      </c>
      <c r="N201" s="204">
        <v>5</v>
      </c>
      <c r="O201" s="204">
        <v>19</v>
      </c>
      <c r="P201" s="204">
        <v>3</v>
      </c>
      <c r="Q201" s="204" t="s">
        <v>17</v>
      </c>
      <c r="R201" s="204">
        <v>276108</v>
      </c>
      <c r="S201" s="204">
        <v>112208</v>
      </c>
      <c r="T201" s="206">
        <v>7</v>
      </c>
    </row>
    <row r="202" spans="1:20" hidden="1" outlineLevel="4">
      <c r="A202" s="203">
        <v>46</v>
      </c>
      <c r="B202" s="204" t="s">
        <v>57</v>
      </c>
      <c r="C202" s="204" t="s">
        <v>4</v>
      </c>
      <c r="D202" s="204" t="s">
        <v>21</v>
      </c>
      <c r="E202" s="64">
        <v>58</v>
      </c>
      <c r="F202" s="65">
        <f t="shared" si="16"/>
        <v>6.7832056194125166E-3</v>
      </c>
      <c r="G202" s="65">
        <f t="shared" si="18"/>
        <v>4.733397190293742E-3</v>
      </c>
      <c r="H202" s="205">
        <f t="shared" si="19"/>
        <v>58</v>
      </c>
      <c r="I202" s="205">
        <f t="shared" si="20"/>
        <v>0</v>
      </c>
      <c r="J202" s="205">
        <f t="shared" si="21"/>
        <v>0</v>
      </c>
      <c r="K202" s="204">
        <f t="shared" si="22"/>
        <v>0</v>
      </c>
      <c r="L202" s="204">
        <f t="shared" si="17"/>
        <v>58</v>
      </c>
      <c r="M202" s="204">
        <v>1</v>
      </c>
      <c r="N202" s="204">
        <v>5</v>
      </c>
      <c r="O202" s="204">
        <v>20</v>
      </c>
      <c r="P202" s="204">
        <v>3</v>
      </c>
      <c r="Q202" s="204" t="s">
        <v>17</v>
      </c>
      <c r="R202" s="204">
        <v>33992</v>
      </c>
      <c r="S202" s="204">
        <v>23720</v>
      </c>
      <c r="T202" s="206">
        <v>7</v>
      </c>
    </row>
    <row r="203" spans="1:20" hidden="1" outlineLevel="4">
      <c r="A203" s="203">
        <v>46</v>
      </c>
      <c r="B203" s="204" t="s">
        <v>57</v>
      </c>
      <c r="C203" s="204" t="s">
        <v>4</v>
      </c>
      <c r="D203" s="204" t="s">
        <v>169</v>
      </c>
      <c r="E203" s="64">
        <v>8</v>
      </c>
      <c r="F203" s="65">
        <f t="shared" si="16"/>
        <v>4.6600115740740742E-3</v>
      </c>
      <c r="G203" s="65">
        <f t="shared" si="18"/>
        <v>4.5254629629629629E-3</v>
      </c>
      <c r="H203" s="205">
        <f t="shared" si="19"/>
        <v>8</v>
      </c>
      <c r="I203" s="205">
        <f t="shared" si="20"/>
        <v>0</v>
      </c>
      <c r="J203" s="205">
        <f t="shared" si="21"/>
        <v>0</v>
      </c>
      <c r="K203" s="204">
        <f t="shared" si="22"/>
        <v>8</v>
      </c>
      <c r="L203" s="204">
        <f t="shared" si="17"/>
        <v>0</v>
      </c>
      <c r="M203" s="204">
        <v>3</v>
      </c>
      <c r="N203" s="204">
        <v>5</v>
      </c>
      <c r="O203" s="204">
        <v>94</v>
      </c>
      <c r="P203" s="204">
        <v>3</v>
      </c>
      <c r="Q203" s="204" t="s">
        <v>17</v>
      </c>
      <c r="R203" s="204">
        <v>3221</v>
      </c>
      <c r="S203" s="204">
        <v>3128</v>
      </c>
      <c r="T203" s="206">
        <v>7</v>
      </c>
    </row>
    <row r="204" spans="1:20" hidden="1" outlineLevel="4">
      <c r="A204" s="203">
        <v>46</v>
      </c>
      <c r="B204" s="204" t="s">
        <v>57</v>
      </c>
      <c r="C204" s="204" t="s">
        <v>4</v>
      </c>
      <c r="D204" s="204" t="s">
        <v>115</v>
      </c>
      <c r="E204" s="64">
        <v>315</v>
      </c>
      <c r="F204" s="65">
        <f t="shared" si="16"/>
        <v>8.290307172251616E-3</v>
      </c>
      <c r="G204" s="65">
        <f t="shared" si="18"/>
        <v>1.4357730746619635E-3</v>
      </c>
      <c r="H204" s="205">
        <f t="shared" si="19"/>
        <v>315</v>
      </c>
      <c r="I204" s="205">
        <f t="shared" si="20"/>
        <v>0</v>
      </c>
      <c r="J204" s="205">
        <f t="shared" si="21"/>
        <v>0</v>
      </c>
      <c r="K204" s="204">
        <f t="shared" si="22"/>
        <v>315</v>
      </c>
      <c r="L204" s="204">
        <f t="shared" si="17"/>
        <v>0</v>
      </c>
      <c r="M204" s="204">
        <v>3</v>
      </c>
      <c r="N204" s="204">
        <v>5</v>
      </c>
      <c r="O204" s="204">
        <v>171</v>
      </c>
      <c r="P204" s="204">
        <v>3</v>
      </c>
      <c r="Q204" s="204" t="s">
        <v>17</v>
      </c>
      <c r="R204" s="204">
        <v>225629</v>
      </c>
      <c r="S204" s="204">
        <v>39076</v>
      </c>
      <c r="T204" s="206">
        <v>7</v>
      </c>
    </row>
    <row r="205" spans="1:20" hidden="1" outlineLevel="4">
      <c r="A205" s="203">
        <v>46</v>
      </c>
      <c r="B205" s="204" t="s">
        <v>57</v>
      </c>
      <c r="C205" s="204" t="s">
        <v>4</v>
      </c>
      <c r="D205" s="204" t="s">
        <v>107</v>
      </c>
      <c r="E205" s="64">
        <v>4</v>
      </c>
      <c r="F205" s="65">
        <f t="shared" si="16"/>
        <v>8.2407407407407412E-3</v>
      </c>
      <c r="G205" s="65">
        <f t="shared" si="18"/>
        <v>2.8935185185185184E-6</v>
      </c>
      <c r="H205" s="205">
        <f t="shared" si="19"/>
        <v>4</v>
      </c>
      <c r="I205" s="205">
        <f t="shared" si="20"/>
        <v>0</v>
      </c>
      <c r="J205" s="205">
        <f t="shared" si="21"/>
        <v>0</v>
      </c>
      <c r="K205" s="204">
        <f t="shared" si="22"/>
        <v>0</v>
      </c>
      <c r="L205" s="204">
        <f t="shared" si="17"/>
        <v>4</v>
      </c>
      <c r="M205" s="204">
        <v>8</v>
      </c>
      <c r="N205" s="204">
        <v>5</v>
      </c>
      <c r="O205" s="204">
        <v>217</v>
      </c>
      <c r="P205" s="204">
        <v>3</v>
      </c>
      <c r="Q205" s="204" t="s">
        <v>17</v>
      </c>
      <c r="R205" s="204">
        <v>2848</v>
      </c>
      <c r="S205" s="204">
        <v>1</v>
      </c>
      <c r="T205" s="206">
        <v>7</v>
      </c>
    </row>
    <row r="206" spans="1:20" hidden="1" outlineLevel="3">
      <c r="A206" s="203"/>
      <c r="B206" s="204"/>
      <c r="C206" s="207" t="s">
        <v>144</v>
      </c>
      <c r="D206" s="127"/>
      <c r="E206" s="128">
        <f>SUBTOTAL(9,E199:E205)</f>
        <v>1000</v>
      </c>
      <c r="F206" s="129"/>
      <c r="G206" s="129"/>
      <c r="H206" s="205">
        <f>SUBTOTAL(9,H199:H205)</f>
        <v>1000</v>
      </c>
      <c r="I206" s="205">
        <f>SUBTOTAL(9,I199:I205)</f>
        <v>0</v>
      </c>
      <c r="J206" s="205">
        <f>SUBTOTAL(9,J199:J205)</f>
        <v>0</v>
      </c>
      <c r="K206" s="204">
        <f>SUBTOTAL(9,K199:K205)</f>
        <v>323</v>
      </c>
      <c r="L206" s="204">
        <f>SUBTOTAL(9,L199:L205)</f>
        <v>677</v>
      </c>
      <c r="M206" s="204"/>
      <c r="N206" s="204"/>
      <c r="O206" s="204"/>
      <c r="P206" s="204"/>
      <c r="Q206" s="204"/>
      <c r="R206" s="204">
        <f>SUBTOTAL(9,R199:R205)</f>
        <v>691704</v>
      </c>
      <c r="S206" s="204">
        <f>SUBTOTAL(9,S199:S205)</f>
        <v>237913</v>
      </c>
      <c r="T206" s="206"/>
    </row>
    <row r="207" spans="1:20" ht="15.6" outlineLevel="2" collapsed="1">
      <c r="A207" s="203"/>
      <c r="B207" s="111" t="s">
        <v>99</v>
      </c>
      <c r="C207" s="77"/>
      <c r="D207" s="77"/>
      <c r="E207" s="78">
        <f>SUBTOTAL(9,E199:E205)</f>
        <v>1000</v>
      </c>
      <c r="F207" s="79">
        <v>8.0058333333333336E-3</v>
      </c>
      <c r="G207" s="79">
        <v>2.7536226851851853E-3</v>
      </c>
      <c r="H207" s="205">
        <f>SUBTOTAL(9,H199:H205)</f>
        <v>1000</v>
      </c>
      <c r="I207" s="205">
        <f>SUBTOTAL(9,I199:I205)</f>
        <v>0</v>
      </c>
      <c r="J207" s="205">
        <f>SUBTOTAL(9,J199:J205)</f>
        <v>0</v>
      </c>
      <c r="K207" s="204">
        <f>SUBTOTAL(9,K199:K205)</f>
        <v>323</v>
      </c>
      <c r="L207" s="204">
        <f>SUBTOTAL(9,L199:L205)</f>
        <v>677</v>
      </c>
      <c r="M207" s="204"/>
      <c r="N207" s="204"/>
      <c r="O207" s="204"/>
      <c r="P207" s="204"/>
      <c r="Q207" s="204"/>
      <c r="R207" s="204">
        <f>SUBTOTAL(9,R199:R205)</f>
        <v>691704</v>
      </c>
      <c r="S207" s="204">
        <f>SUBTOTAL(9,S199:S205)</f>
        <v>237913</v>
      </c>
      <c r="T207" s="206"/>
    </row>
    <row r="208" spans="1:20" hidden="1" outlineLevel="4">
      <c r="A208" s="203">
        <v>46</v>
      </c>
      <c r="B208" s="204" t="s">
        <v>58</v>
      </c>
      <c r="C208" s="204" t="s">
        <v>4</v>
      </c>
      <c r="D208" s="204" t="s">
        <v>16</v>
      </c>
      <c r="E208" s="64">
        <v>233</v>
      </c>
      <c r="F208" s="65">
        <f t="shared" si="16"/>
        <v>8.1514763153711645E-3</v>
      </c>
      <c r="G208" s="65">
        <f t="shared" si="18"/>
        <v>6.448994595453823E-3</v>
      </c>
      <c r="H208" s="205">
        <f t="shared" si="19"/>
        <v>233</v>
      </c>
      <c r="I208" s="205">
        <f t="shared" si="20"/>
        <v>0</v>
      </c>
      <c r="J208" s="205">
        <f t="shared" si="21"/>
        <v>0</v>
      </c>
      <c r="K208" s="204">
        <f t="shared" si="22"/>
        <v>0</v>
      </c>
      <c r="L208" s="204">
        <f t="shared" si="17"/>
        <v>233</v>
      </c>
      <c r="M208" s="204">
        <v>1</v>
      </c>
      <c r="N208" s="204">
        <v>15</v>
      </c>
      <c r="O208" s="204">
        <v>17</v>
      </c>
      <c r="P208" s="204">
        <v>3</v>
      </c>
      <c r="Q208" s="204" t="s">
        <v>17</v>
      </c>
      <c r="R208" s="204">
        <v>164099</v>
      </c>
      <c r="S208" s="204">
        <v>129826</v>
      </c>
      <c r="T208" s="206">
        <v>7</v>
      </c>
    </row>
    <row r="209" spans="1:20" hidden="1" outlineLevel="4">
      <c r="A209" s="203">
        <v>46</v>
      </c>
      <c r="B209" s="204" t="s">
        <v>58</v>
      </c>
      <c r="C209" s="204" t="s">
        <v>4</v>
      </c>
      <c r="D209" s="204" t="s">
        <v>19</v>
      </c>
      <c r="E209" s="64">
        <v>281</v>
      </c>
      <c r="F209" s="65">
        <f t="shared" si="16"/>
        <v>6.6283610122578095E-3</v>
      </c>
      <c r="G209" s="65">
        <f t="shared" si="18"/>
        <v>4.4975780941083439E-3</v>
      </c>
      <c r="H209" s="205">
        <f t="shared" si="19"/>
        <v>281</v>
      </c>
      <c r="I209" s="205">
        <f t="shared" si="20"/>
        <v>0</v>
      </c>
      <c r="J209" s="205">
        <f t="shared" si="21"/>
        <v>0</v>
      </c>
      <c r="K209" s="204">
        <f t="shared" si="22"/>
        <v>0</v>
      </c>
      <c r="L209" s="204">
        <f t="shared" si="17"/>
        <v>281</v>
      </c>
      <c r="M209" s="204">
        <v>1</v>
      </c>
      <c r="N209" s="204">
        <v>15</v>
      </c>
      <c r="O209" s="204">
        <v>18</v>
      </c>
      <c r="P209" s="204">
        <v>3</v>
      </c>
      <c r="Q209" s="204" t="s">
        <v>17</v>
      </c>
      <c r="R209" s="204">
        <v>160926</v>
      </c>
      <c r="S209" s="204">
        <v>109194</v>
      </c>
      <c r="T209" s="206">
        <v>7</v>
      </c>
    </row>
    <row r="210" spans="1:20" hidden="1" outlineLevel="4">
      <c r="A210" s="203">
        <v>46</v>
      </c>
      <c r="B210" s="204" t="s">
        <v>58</v>
      </c>
      <c r="C210" s="204" t="s">
        <v>4</v>
      </c>
      <c r="D210" s="204" t="s">
        <v>20</v>
      </c>
      <c r="E210" s="64">
        <v>1866</v>
      </c>
      <c r="F210" s="65">
        <f t="shared" si="16"/>
        <v>7.5196994958516934E-3</v>
      </c>
      <c r="G210" s="65">
        <f t="shared" si="18"/>
        <v>3.3306289944821563E-3</v>
      </c>
      <c r="H210" s="205">
        <f t="shared" si="19"/>
        <v>1866</v>
      </c>
      <c r="I210" s="205">
        <f t="shared" si="20"/>
        <v>0</v>
      </c>
      <c r="J210" s="205">
        <f t="shared" si="21"/>
        <v>0</v>
      </c>
      <c r="K210" s="204">
        <f t="shared" si="22"/>
        <v>0</v>
      </c>
      <c r="L210" s="204">
        <f t="shared" si="17"/>
        <v>1866</v>
      </c>
      <c r="M210" s="204">
        <v>1</v>
      </c>
      <c r="N210" s="204">
        <v>15</v>
      </c>
      <c r="O210" s="204">
        <v>19</v>
      </c>
      <c r="P210" s="204">
        <v>3</v>
      </c>
      <c r="Q210" s="204" t="s">
        <v>17</v>
      </c>
      <c r="R210" s="204">
        <v>1212344</v>
      </c>
      <c r="S210" s="204">
        <v>536972</v>
      </c>
      <c r="T210" s="206">
        <v>7</v>
      </c>
    </row>
    <row r="211" spans="1:20" hidden="1" outlineLevel="4">
      <c r="A211" s="203">
        <v>46</v>
      </c>
      <c r="B211" s="204" t="s">
        <v>58</v>
      </c>
      <c r="C211" s="204" t="s">
        <v>4</v>
      </c>
      <c r="D211" s="204" t="s">
        <v>21</v>
      </c>
      <c r="E211" s="64">
        <v>165</v>
      </c>
      <c r="F211" s="65">
        <f t="shared" si="16"/>
        <v>7.7019500561167232E-3</v>
      </c>
      <c r="G211" s="65">
        <f t="shared" si="18"/>
        <v>4.0824915824915825E-3</v>
      </c>
      <c r="H211" s="205">
        <f t="shared" si="19"/>
        <v>165</v>
      </c>
      <c r="I211" s="205">
        <f t="shared" si="20"/>
        <v>0</v>
      </c>
      <c r="J211" s="205">
        <f t="shared" si="21"/>
        <v>0</v>
      </c>
      <c r="K211" s="204">
        <f t="shared" si="22"/>
        <v>0</v>
      </c>
      <c r="L211" s="204">
        <f t="shared" si="17"/>
        <v>165</v>
      </c>
      <c r="M211" s="204">
        <v>1</v>
      </c>
      <c r="N211" s="204">
        <v>15</v>
      </c>
      <c r="O211" s="204">
        <v>20</v>
      </c>
      <c r="P211" s="204">
        <v>3</v>
      </c>
      <c r="Q211" s="204" t="s">
        <v>17</v>
      </c>
      <c r="R211" s="204">
        <v>109799</v>
      </c>
      <c r="S211" s="204">
        <v>58200</v>
      </c>
      <c r="T211" s="206">
        <v>7</v>
      </c>
    </row>
    <row r="212" spans="1:20" hidden="1" outlineLevel="4">
      <c r="A212" s="203">
        <v>46</v>
      </c>
      <c r="B212" s="204" t="s">
        <v>58</v>
      </c>
      <c r="C212" s="204" t="s">
        <v>4</v>
      </c>
      <c r="D212" s="204" t="s">
        <v>120</v>
      </c>
      <c r="E212" s="64">
        <v>155</v>
      </c>
      <c r="F212" s="65">
        <f t="shared" si="16"/>
        <v>7.5126194743130228E-3</v>
      </c>
      <c r="G212" s="65">
        <f t="shared" si="18"/>
        <v>1.8826911589008362E-3</v>
      </c>
      <c r="H212" s="205">
        <f t="shared" si="19"/>
        <v>155</v>
      </c>
      <c r="I212" s="205">
        <f t="shared" si="20"/>
        <v>0</v>
      </c>
      <c r="J212" s="205">
        <f t="shared" si="21"/>
        <v>0</v>
      </c>
      <c r="K212" s="204">
        <f t="shared" si="22"/>
        <v>155</v>
      </c>
      <c r="L212" s="204">
        <f t="shared" si="17"/>
        <v>0</v>
      </c>
      <c r="M212" s="204">
        <v>3</v>
      </c>
      <c r="N212" s="204">
        <v>15</v>
      </c>
      <c r="O212" s="204">
        <v>57</v>
      </c>
      <c r="P212" s="204">
        <v>3</v>
      </c>
      <c r="Q212" s="204" t="s">
        <v>17</v>
      </c>
      <c r="R212" s="204">
        <v>100609</v>
      </c>
      <c r="S212" s="204">
        <v>25213</v>
      </c>
      <c r="T212" s="206">
        <v>7</v>
      </c>
    </row>
    <row r="213" spans="1:20" hidden="1" outlineLevel="4">
      <c r="A213" s="203">
        <v>46</v>
      </c>
      <c r="B213" s="204" t="s">
        <v>58</v>
      </c>
      <c r="C213" s="204" t="s">
        <v>4</v>
      </c>
      <c r="D213" s="204" t="s">
        <v>108</v>
      </c>
      <c r="E213" s="64">
        <v>682</v>
      </c>
      <c r="F213" s="65">
        <f t="shared" si="16"/>
        <v>8.3210295155859669E-3</v>
      </c>
      <c r="G213" s="65">
        <f t="shared" si="18"/>
        <v>1.5437981970240033E-3</v>
      </c>
      <c r="H213" s="205">
        <f t="shared" si="19"/>
        <v>682</v>
      </c>
      <c r="I213" s="205">
        <f t="shared" si="20"/>
        <v>0</v>
      </c>
      <c r="J213" s="205">
        <f t="shared" si="21"/>
        <v>0</v>
      </c>
      <c r="K213" s="204">
        <f t="shared" si="22"/>
        <v>682</v>
      </c>
      <c r="L213" s="204">
        <f t="shared" si="17"/>
        <v>0</v>
      </c>
      <c r="M213" s="204">
        <v>3</v>
      </c>
      <c r="N213" s="204">
        <v>15</v>
      </c>
      <c r="O213" s="204">
        <v>58</v>
      </c>
      <c r="P213" s="204">
        <v>3</v>
      </c>
      <c r="Q213" s="204" t="s">
        <v>17</v>
      </c>
      <c r="R213" s="204">
        <v>490315</v>
      </c>
      <c r="S213" s="204">
        <v>90968</v>
      </c>
      <c r="T213" s="206">
        <v>7</v>
      </c>
    </row>
    <row r="214" spans="1:20" hidden="1" outlineLevel="4">
      <c r="A214" s="203">
        <v>46</v>
      </c>
      <c r="B214" s="204" t="s">
        <v>58</v>
      </c>
      <c r="C214" s="204" t="s">
        <v>4</v>
      </c>
      <c r="D214" s="204" t="s">
        <v>169</v>
      </c>
      <c r="E214" s="64">
        <v>13</v>
      </c>
      <c r="F214" s="65">
        <f t="shared" si="16"/>
        <v>1.4530804843304844E-2</v>
      </c>
      <c r="G214" s="65">
        <f t="shared" si="18"/>
        <v>3.9155982905982904E-3</v>
      </c>
      <c r="H214" s="205">
        <f t="shared" si="19"/>
        <v>13</v>
      </c>
      <c r="I214" s="205">
        <f t="shared" si="20"/>
        <v>0</v>
      </c>
      <c r="J214" s="205">
        <f t="shared" si="21"/>
        <v>0</v>
      </c>
      <c r="K214" s="204">
        <f t="shared" si="22"/>
        <v>13</v>
      </c>
      <c r="L214" s="204">
        <f t="shared" si="17"/>
        <v>0</v>
      </c>
      <c r="M214" s="204">
        <v>3</v>
      </c>
      <c r="N214" s="204">
        <v>15</v>
      </c>
      <c r="O214" s="204">
        <v>94</v>
      </c>
      <c r="P214" s="204">
        <v>3</v>
      </c>
      <c r="Q214" s="204" t="s">
        <v>17</v>
      </c>
      <c r="R214" s="204">
        <v>16321</v>
      </c>
      <c r="S214" s="204">
        <v>4398</v>
      </c>
      <c r="T214" s="206">
        <v>7</v>
      </c>
    </row>
    <row r="215" spans="1:20" hidden="1" outlineLevel="4">
      <c r="A215" s="203">
        <v>46</v>
      </c>
      <c r="B215" s="204" t="s">
        <v>58</v>
      </c>
      <c r="C215" s="204" t="s">
        <v>4</v>
      </c>
      <c r="D215" s="204" t="s">
        <v>121</v>
      </c>
      <c r="E215" s="64">
        <v>621</v>
      </c>
      <c r="F215" s="65">
        <f t="shared" si="16"/>
        <v>7.336490576728096E-3</v>
      </c>
      <c r="G215" s="65">
        <f t="shared" si="18"/>
        <v>1.3204881612691596E-3</v>
      </c>
      <c r="H215" s="205">
        <f t="shared" si="19"/>
        <v>621</v>
      </c>
      <c r="I215" s="205">
        <f t="shared" si="20"/>
        <v>0</v>
      </c>
      <c r="J215" s="205">
        <f t="shared" si="21"/>
        <v>0</v>
      </c>
      <c r="K215" s="204">
        <f t="shared" si="22"/>
        <v>621</v>
      </c>
      <c r="L215" s="204">
        <f t="shared" si="17"/>
        <v>0</v>
      </c>
      <c r="M215" s="204">
        <v>3</v>
      </c>
      <c r="N215" s="204">
        <v>15</v>
      </c>
      <c r="O215" s="204">
        <v>98</v>
      </c>
      <c r="P215" s="204">
        <v>3</v>
      </c>
      <c r="Q215" s="204" t="s">
        <v>17</v>
      </c>
      <c r="R215" s="204">
        <v>393635</v>
      </c>
      <c r="S215" s="204">
        <v>70850</v>
      </c>
      <c r="T215" s="206">
        <v>7</v>
      </c>
    </row>
    <row r="216" spans="1:20" hidden="1" outlineLevel="4">
      <c r="A216" s="203">
        <v>46</v>
      </c>
      <c r="B216" s="204" t="s">
        <v>58</v>
      </c>
      <c r="C216" s="204" t="s">
        <v>4</v>
      </c>
      <c r="D216" s="204" t="s">
        <v>107</v>
      </c>
      <c r="E216" s="64">
        <v>480</v>
      </c>
      <c r="F216" s="65">
        <f t="shared" si="16"/>
        <v>5.0939187885802465E-3</v>
      </c>
      <c r="G216" s="65">
        <f t="shared" si="18"/>
        <v>1.6878858024691357E-7</v>
      </c>
      <c r="H216" s="205">
        <f t="shared" si="19"/>
        <v>480</v>
      </c>
      <c r="I216" s="205">
        <f t="shared" si="20"/>
        <v>0</v>
      </c>
      <c r="J216" s="205">
        <f t="shared" si="21"/>
        <v>0</v>
      </c>
      <c r="K216" s="204">
        <f t="shared" si="22"/>
        <v>0</v>
      </c>
      <c r="L216" s="204">
        <f t="shared" si="17"/>
        <v>480</v>
      </c>
      <c r="M216" s="204">
        <v>8</v>
      </c>
      <c r="N216" s="204">
        <v>15</v>
      </c>
      <c r="O216" s="204">
        <v>217</v>
      </c>
      <c r="P216" s="204">
        <v>3</v>
      </c>
      <c r="Q216" s="204" t="s">
        <v>17</v>
      </c>
      <c r="R216" s="204">
        <v>211255</v>
      </c>
      <c r="S216" s="204">
        <v>7</v>
      </c>
      <c r="T216" s="206">
        <v>7</v>
      </c>
    </row>
    <row r="217" spans="1:20" hidden="1" outlineLevel="3">
      <c r="A217" s="203"/>
      <c r="B217" s="204"/>
      <c r="C217" s="207" t="s">
        <v>144</v>
      </c>
      <c r="D217" s="127"/>
      <c r="E217" s="128">
        <f>SUBTOTAL(9,E208:E216)</f>
        <v>4496</v>
      </c>
      <c r="F217" s="129"/>
      <c r="G217" s="129"/>
      <c r="H217" s="205">
        <f>SUBTOTAL(9,H208:H216)</f>
        <v>4496</v>
      </c>
      <c r="I217" s="205">
        <f>SUBTOTAL(9,I208:I216)</f>
        <v>0</v>
      </c>
      <c r="J217" s="205">
        <f>SUBTOTAL(9,J208:J216)</f>
        <v>0</v>
      </c>
      <c r="K217" s="204">
        <f>SUBTOTAL(9,K208:K216)</f>
        <v>1471</v>
      </c>
      <c r="L217" s="204">
        <f>SUBTOTAL(9,L208:L216)</f>
        <v>3025</v>
      </c>
      <c r="M217" s="204"/>
      <c r="N217" s="204"/>
      <c r="O217" s="204"/>
      <c r="P217" s="204"/>
      <c r="Q217" s="204"/>
      <c r="R217" s="204">
        <f>SUBTOTAL(9,R208:R216)</f>
        <v>2859303</v>
      </c>
      <c r="S217" s="204">
        <f>SUBTOTAL(9,S208:S216)</f>
        <v>1025628</v>
      </c>
      <c r="T217" s="206"/>
    </row>
    <row r="218" spans="1:20" hidden="1" outlineLevel="4">
      <c r="A218" s="203">
        <v>46</v>
      </c>
      <c r="B218" s="204" t="s">
        <v>58</v>
      </c>
      <c r="C218" s="204" t="s">
        <v>5</v>
      </c>
      <c r="D218" s="204" t="s">
        <v>59</v>
      </c>
      <c r="E218" s="64">
        <v>146</v>
      </c>
      <c r="F218" s="65">
        <f t="shared" si="16"/>
        <v>7.7412322425164893E-3</v>
      </c>
      <c r="G218" s="65">
        <f t="shared" si="18"/>
        <v>1.9971619736174531E-2</v>
      </c>
      <c r="H218" s="205">
        <f t="shared" si="19"/>
        <v>0</v>
      </c>
      <c r="I218" s="205">
        <f t="shared" si="20"/>
        <v>146</v>
      </c>
      <c r="J218" s="205">
        <f t="shared" si="21"/>
        <v>0</v>
      </c>
      <c r="K218" s="204">
        <f t="shared" si="22"/>
        <v>0</v>
      </c>
      <c r="L218" s="204">
        <f t="shared" si="17"/>
        <v>146</v>
      </c>
      <c r="M218" s="204">
        <v>1</v>
      </c>
      <c r="N218" s="204">
        <v>15</v>
      </c>
      <c r="O218" s="204">
        <v>56</v>
      </c>
      <c r="P218" s="204">
        <v>6</v>
      </c>
      <c r="Q218" s="204" t="s">
        <v>43</v>
      </c>
      <c r="R218" s="204">
        <v>97651</v>
      </c>
      <c r="S218" s="204">
        <v>251930</v>
      </c>
      <c r="T218" s="206">
        <v>7</v>
      </c>
    </row>
    <row r="219" spans="1:20" hidden="1" outlineLevel="4">
      <c r="A219" s="203">
        <v>46</v>
      </c>
      <c r="B219" s="204" t="s">
        <v>58</v>
      </c>
      <c r="C219" s="204" t="s">
        <v>5</v>
      </c>
      <c r="D219" s="204" t="s">
        <v>132</v>
      </c>
      <c r="E219" s="64">
        <v>522</v>
      </c>
      <c r="F219" s="65">
        <f t="shared" si="16"/>
        <v>8.4183650844330913E-3</v>
      </c>
      <c r="G219" s="65">
        <f t="shared" si="18"/>
        <v>1.8179211898680291E-2</v>
      </c>
      <c r="H219" s="205">
        <f t="shared" si="19"/>
        <v>0</v>
      </c>
      <c r="I219" s="205">
        <f t="shared" si="20"/>
        <v>522</v>
      </c>
      <c r="J219" s="205">
        <f t="shared" si="21"/>
        <v>0</v>
      </c>
      <c r="K219" s="204">
        <f t="shared" si="22"/>
        <v>522</v>
      </c>
      <c r="L219" s="204">
        <f t="shared" si="17"/>
        <v>0</v>
      </c>
      <c r="M219" s="204">
        <v>3</v>
      </c>
      <c r="N219" s="204">
        <v>15</v>
      </c>
      <c r="O219" s="204">
        <v>60</v>
      </c>
      <c r="P219" s="204">
        <v>6</v>
      </c>
      <c r="Q219" s="204" t="s">
        <v>43</v>
      </c>
      <c r="R219" s="204">
        <v>379675</v>
      </c>
      <c r="S219" s="204">
        <v>819897</v>
      </c>
      <c r="T219" s="206">
        <v>7</v>
      </c>
    </row>
    <row r="220" spans="1:20" hidden="1" outlineLevel="4">
      <c r="A220" s="203">
        <v>46</v>
      </c>
      <c r="B220" s="204" t="s">
        <v>58</v>
      </c>
      <c r="C220" s="204" t="s">
        <v>5</v>
      </c>
      <c r="D220" s="204" t="s">
        <v>133</v>
      </c>
      <c r="E220" s="64">
        <v>126</v>
      </c>
      <c r="F220" s="65">
        <f t="shared" si="16"/>
        <v>8.4164645796590241E-3</v>
      </c>
      <c r="G220" s="65">
        <f t="shared" si="18"/>
        <v>3.8204548794826569E-3</v>
      </c>
      <c r="H220" s="205">
        <f t="shared" si="19"/>
        <v>0</v>
      </c>
      <c r="I220" s="205">
        <f t="shared" si="20"/>
        <v>126</v>
      </c>
      <c r="J220" s="205">
        <f t="shared" si="21"/>
        <v>0</v>
      </c>
      <c r="K220" s="204">
        <f t="shared" si="22"/>
        <v>126</v>
      </c>
      <c r="L220" s="204">
        <f t="shared" si="17"/>
        <v>0</v>
      </c>
      <c r="M220" s="204">
        <v>3</v>
      </c>
      <c r="N220" s="204">
        <v>15</v>
      </c>
      <c r="O220" s="204">
        <v>61</v>
      </c>
      <c r="P220" s="204">
        <v>13</v>
      </c>
      <c r="Q220" s="204" t="s">
        <v>60</v>
      </c>
      <c r="R220" s="204">
        <v>91625</v>
      </c>
      <c r="S220" s="204">
        <v>41591</v>
      </c>
      <c r="T220" s="206">
        <v>7</v>
      </c>
    </row>
    <row r="221" spans="1:20" hidden="1" outlineLevel="4">
      <c r="A221" s="203">
        <v>46</v>
      </c>
      <c r="B221" s="204" t="s">
        <v>58</v>
      </c>
      <c r="C221" s="204" t="s">
        <v>5</v>
      </c>
      <c r="D221" s="204" t="s">
        <v>134</v>
      </c>
      <c r="E221" s="64">
        <v>114</v>
      </c>
      <c r="F221" s="65">
        <f t="shared" si="16"/>
        <v>9.6159234892787514E-3</v>
      </c>
      <c r="G221" s="65">
        <f t="shared" si="18"/>
        <v>3.6636005523066925E-3</v>
      </c>
      <c r="H221" s="205">
        <f t="shared" si="19"/>
        <v>0</v>
      </c>
      <c r="I221" s="205">
        <f t="shared" si="20"/>
        <v>114</v>
      </c>
      <c r="J221" s="205">
        <f t="shared" si="21"/>
        <v>0</v>
      </c>
      <c r="K221" s="204">
        <f t="shared" si="22"/>
        <v>114</v>
      </c>
      <c r="L221" s="204">
        <f t="shared" si="17"/>
        <v>0</v>
      </c>
      <c r="M221" s="204">
        <v>3</v>
      </c>
      <c r="N221" s="204">
        <v>15</v>
      </c>
      <c r="O221" s="204">
        <v>62</v>
      </c>
      <c r="P221" s="204">
        <v>9</v>
      </c>
      <c r="Q221" s="204" t="s">
        <v>61</v>
      </c>
      <c r="R221" s="204">
        <v>94713</v>
      </c>
      <c r="S221" s="204">
        <v>36085</v>
      </c>
      <c r="T221" s="206">
        <v>7</v>
      </c>
    </row>
    <row r="222" spans="1:20" hidden="1" outlineLevel="4">
      <c r="A222" s="203">
        <v>46</v>
      </c>
      <c r="B222" s="204" t="s">
        <v>58</v>
      </c>
      <c r="C222" s="204" t="s">
        <v>5</v>
      </c>
      <c r="D222" s="204" t="s">
        <v>122</v>
      </c>
      <c r="E222" s="64">
        <v>101</v>
      </c>
      <c r="F222" s="65">
        <f t="shared" ref="F222:F249" si="23">R222/E222/86400</f>
        <v>5.0434314264759805E-3</v>
      </c>
      <c r="G222" s="65">
        <f t="shared" si="18"/>
        <v>4.3376420975430874E-3</v>
      </c>
      <c r="H222" s="205">
        <f t="shared" si="19"/>
        <v>0</v>
      </c>
      <c r="I222" s="205">
        <f t="shared" si="20"/>
        <v>101</v>
      </c>
      <c r="J222" s="205">
        <f t="shared" si="21"/>
        <v>0</v>
      </c>
      <c r="K222" s="204">
        <f t="shared" si="22"/>
        <v>101</v>
      </c>
      <c r="L222" s="204">
        <f t="shared" ref="L222:L249" si="24">IF(M222&lt;&gt;3,E222,0)</f>
        <v>0</v>
      </c>
      <c r="M222" s="204">
        <v>3</v>
      </c>
      <c r="N222" s="204">
        <v>15</v>
      </c>
      <c r="O222" s="204">
        <v>63</v>
      </c>
      <c r="P222" s="204">
        <v>8</v>
      </c>
      <c r="Q222" s="204" t="s">
        <v>42</v>
      </c>
      <c r="R222" s="204">
        <v>44011</v>
      </c>
      <c r="S222" s="204">
        <v>37852</v>
      </c>
      <c r="T222" s="206">
        <v>7</v>
      </c>
    </row>
    <row r="223" spans="1:20" hidden="1" outlineLevel="4">
      <c r="A223" s="203">
        <v>46</v>
      </c>
      <c r="B223" s="204" t="s">
        <v>58</v>
      </c>
      <c r="C223" s="204" t="s">
        <v>5</v>
      </c>
      <c r="D223" s="204" t="s">
        <v>135</v>
      </c>
      <c r="E223" s="64">
        <v>115</v>
      </c>
      <c r="F223" s="65">
        <f t="shared" si="23"/>
        <v>1.7638888888888888E-2</v>
      </c>
      <c r="G223" s="65">
        <f t="shared" si="18"/>
        <v>4.2141706924315623E-3</v>
      </c>
      <c r="H223" s="205">
        <f t="shared" si="19"/>
        <v>0</v>
      </c>
      <c r="I223" s="205">
        <f t="shared" si="20"/>
        <v>115</v>
      </c>
      <c r="J223" s="205">
        <f t="shared" si="21"/>
        <v>0</v>
      </c>
      <c r="K223" s="204">
        <f t="shared" si="22"/>
        <v>115</v>
      </c>
      <c r="L223" s="204">
        <f t="shared" si="24"/>
        <v>0</v>
      </c>
      <c r="M223" s="204">
        <v>3</v>
      </c>
      <c r="N223" s="204">
        <v>15</v>
      </c>
      <c r="O223" s="204">
        <v>64</v>
      </c>
      <c r="P223" s="204">
        <v>10</v>
      </c>
      <c r="Q223" s="204" t="s">
        <v>62</v>
      </c>
      <c r="R223" s="204">
        <v>175260</v>
      </c>
      <c r="S223" s="204">
        <v>41872</v>
      </c>
      <c r="T223" s="206">
        <v>7</v>
      </c>
    </row>
    <row r="224" spans="1:20" hidden="1" outlineLevel="4">
      <c r="A224" s="203">
        <v>46</v>
      </c>
      <c r="B224" s="204" t="s">
        <v>58</v>
      </c>
      <c r="C224" s="204" t="s">
        <v>5</v>
      </c>
      <c r="D224" s="204" t="s">
        <v>136</v>
      </c>
      <c r="E224" s="64">
        <v>11</v>
      </c>
      <c r="F224" s="65">
        <f t="shared" si="23"/>
        <v>1.8429082491582493E-2</v>
      </c>
      <c r="G224" s="65">
        <f t="shared" si="18"/>
        <v>1.6193181818181818E-3</v>
      </c>
      <c r="H224" s="205">
        <f t="shared" si="19"/>
        <v>0</v>
      </c>
      <c r="I224" s="205">
        <f t="shared" si="20"/>
        <v>11</v>
      </c>
      <c r="J224" s="205">
        <f t="shared" si="21"/>
        <v>0</v>
      </c>
      <c r="K224" s="204">
        <f t="shared" si="22"/>
        <v>11</v>
      </c>
      <c r="L224" s="204">
        <f t="shared" si="24"/>
        <v>0</v>
      </c>
      <c r="M224" s="204">
        <v>3</v>
      </c>
      <c r="N224" s="204">
        <v>15</v>
      </c>
      <c r="O224" s="204">
        <v>65</v>
      </c>
      <c r="P224" s="204">
        <v>10</v>
      </c>
      <c r="Q224" s="204" t="s">
        <v>62</v>
      </c>
      <c r="R224" s="204">
        <v>17515</v>
      </c>
      <c r="S224" s="204">
        <v>1539</v>
      </c>
      <c r="T224" s="206">
        <v>7</v>
      </c>
    </row>
    <row r="225" spans="1:20" hidden="1" outlineLevel="4">
      <c r="A225" s="203">
        <v>46</v>
      </c>
      <c r="B225" s="204" t="s">
        <v>58</v>
      </c>
      <c r="C225" s="204" t="s">
        <v>5</v>
      </c>
      <c r="D225" s="204" t="s">
        <v>137</v>
      </c>
      <c r="E225" s="64">
        <v>130</v>
      </c>
      <c r="F225" s="65">
        <f t="shared" si="23"/>
        <v>1.6894853988603988E-2</v>
      </c>
      <c r="G225" s="65">
        <f t="shared" si="18"/>
        <v>4.2652243589743587E-3</v>
      </c>
      <c r="H225" s="205">
        <f t="shared" si="19"/>
        <v>0</v>
      </c>
      <c r="I225" s="205">
        <f t="shared" si="20"/>
        <v>130</v>
      </c>
      <c r="J225" s="205">
        <f t="shared" si="21"/>
        <v>0</v>
      </c>
      <c r="K225" s="204">
        <f t="shared" si="22"/>
        <v>130</v>
      </c>
      <c r="L225" s="204">
        <f t="shared" si="24"/>
        <v>0</v>
      </c>
      <c r="M225" s="204">
        <v>3</v>
      </c>
      <c r="N225" s="204">
        <v>15</v>
      </c>
      <c r="O225" s="204">
        <v>66</v>
      </c>
      <c r="P225" s="204">
        <v>12</v>
      </c>
      <c r="Q225" s="204" t="s">
        <v>29</v>
      </c>
      <c r="R225" s="204">
        <v>189763</v>
      </c>
      <c r="S225" s="204">
        <v>47907</v>
      </c>
      <c r="T225" s="206">
        <v>7</v>
      </c>
    </row>
    <row r="226" spans="1:20" hidden="1" outlineLevel="4">
      <c r="A226" s="203">
        <v>46</v>
      </c>
      <c r="B226" s="204" t="s">
        <v>58</v>
      </c>
      <c r="C226" s="204" t="s">
        <v>5</v>
      </c>
      <c r="D226" s="204" t="s">
        <v>138</v>
      </c>
      <c r="E226" s="64">
        <v>1045</v>
      </c>
      <c r="F226" s="65">
        <f t="shared" si="23"/>
        <v>1.3056552365762891E-2</v>
      </c>
      <c r="G226" s="65">
        <f t="shared" si="18"/>
        <v>1.160285973772816E-2</v>
      </c>
      <c r="H226" s="205">
        <f t="shared" si="19"/>
        <v>0</v>
      </c>
      <c r="I226" s="205">
        <f t="shared" si="20"/>
        <v>1045</v>
      </c>
      <c r="J226" s="205">
        <f t="shared" si="21"/>
        <v>0</v>
      </c>
      <c r="K226" s="204">
        <f t="shared" si="22"/>
        <v>1045</v>
      </c>
      <c r="L226" s="204">
        <f t="shared" si="24"/>
        <v>0</v>
      </c>
      <c r="M226" s="204">
        <v>3</v>
      </c>
      <c r="N226" s="204">
        <v>15</v>
      </c>
      <c r="O226" s="204">
        <v>69</v>
      </c>
      <c r="P226" s="204">
        <v>6</v>
      </c>
      <c r="Q226" s="204" t="s">
        <v>43</v>
      </c>
      <c r="R226" s="204">
        <v>1178850</v>
      </c>
      <c r="S226" s="204">
        <v>1047599</v>
      </c>
      <c r="T226" s="206">
        <v>7</v>
      </c>
    </row>
    <row r="227" spans="1:20" hidden="1" outlineLevel="4">
      <c r="A227" s="203">
        <v>46</v>
      </c>
      <c r="B227" s="204" t="s">
        <v>58</v>
      </c>
      <c r="C227" s="204" t="s">
        <v>5</v>
      </c>
      <c r="D227" s="204" t="s">
        <v>139</v>
      </c>
      <c r="E227" s="64">
        <v>22</v>
      </c>
      <c r="F227" s="65">
        <f t="shared" si="23"/>
        <v>4.0391414141414145E-2</v>
      </c>
      <c r="G227" s="65">
        <f t="shared" si="18"/>
        <v>9.0067340067340065E-4</v>
      </c>
      <c r="H227" s="205">
        <f t="shared" si="19"/>
        <v>0</v>
      </c>
      <c r="I227" s="205">
        <f t="shared" si="20"/>
        <v>22</v>
      </c>
      <c r="J227" s="205">
        <f t="shared" si="21"/>
        <v>0</v>
      </c>
      <c r="K227" s="204">
        <f t="shared" si="22"/>
        <v>22</v>
      </c>
      <c r="L227" s="204">
        <f t="shared" si="24"/>
        <v>0</v>
      </c>
      <c r="M227" s="204">
        <v>3</v>
      </c>
      <c r="N227" s="204">
        <v>15</v>
      </c>
      <c r="O227" s="204">
        <v>138</v>
      </c>
      <c r="P227" s="204">
        <v>12</v>
      </c>
      <c r="Q227" s="204" t="s">
        <v>29</v>
      </c>
      <c r="R227" s="204">
        <v>76776</v>
      </c>
      <c r="S227" s="204">
        <v>1712</v>
      </c>
      <c r="T227" s="206">
        <v>7</v>
      </c>
    </row>
    <row r="228" spans="1:20" hidden="1" outlineLevel="4">
      <c r="A228" s="203">
        <v>46</v>
      </c>
      <c r="B228" s="204" t="s">
        <v>58</v>
      </c>
      <c r="C228" s="204" t="s">
        <v>5</v>
      </c>
      <c r="D228" s="204" t="s">
        <v>140</v>
      </c>
      <c r="E228" s="64">
        <v>4</v>
      </c>
      <c r="F228" s="65">
        <f t="shared" si="23"/>
        <v>1.7100694444444446E-2</v>
      </c>
      <c r="G228" s="65">
        <f t="shared" si="18"/>
        <v>3.7123842592592595E-3</v>
      </c>
      <c r="H228" s="205">
        <f t="shared" si="19"/>
        <v>0</v>
      </c>
      <c r="I228" s="205">
        <f t="shared" si="20"/>
        <v>4</v>
      </c>
      <c r="J228" s="205">
        <f t="shared" si="21"/>
        <v>0</v>
      </c>
      <c r="K228" s="204">
        <f t="shared" si="22"/>
        <v>4</v>
      </c>
      <c r="L228" s="204">
        <f t="shared" si="24"/>
        <v>0</v>
      </c>
      <c r="M228" s="204">
        <v>3</v>
      </c>
      <c r="N228" s="204">
        <v>15</v>
      </c>
      <c r="O228" s="204">
        <v>139</v>
      </c>
      <c r="P228" s="204">
        <v>12</v>
      </c>
      <c r="Q228" s="204" t="s">
        <v>29</v>
      </c>
      <c r="R228" s="204">
        <v>5910</v>
      </c>
      <c r="S228" s="204">
        <v>1283</v>
      </c>
      <c r="T228" s="206">
        <v>7</v>
      </c>
    </row>
    <row r="229" spans="1:20" hidden="1" outlineLevel="3">
      <c r="A229" s="203"/>
      <c r="B229" s="204"/>
      <c r="C229" s="208" t="s">
        <v>145</v>
      </c>
      <c r="D229" s="131"/>
      <c r="E229" s="132">
        <f>SUBTOTAL(9,E218:E228)</f>
        <v>2336</v>
      </c>
      <c r="F229" s="133"/>
      <c r="G229" s="133"/>
      <c r="H229" s="205">
        <f>SUBTOTAL(9,H218:H228)</f>
        <v>0</v>
      </c>
      <c r="I229" s="205">
        <f>SUBTOTAL(9,I218:I228)</f>
        <v>2336</v>
      </c>
      <c r="J229" s="205">
        <f>SUBTOTAL(9,J218:J228)</f>
        <v>0</v>
      </c>
      <c r="K229" s="204">
        <f>SUBTOTAL(9,K218:K228)</f>
        <v>2190</v>
      </c>
      <c r="L229" s="204">
        <f>SUBTOTAL(9,L218:L228)</f>
        <v>146</v>
      </c>
      <c r="M229" s="204"/>
      <c r="N229" s="204"/>
      <c r="O229" s="204"/>
      <c r="P229" s="204"/>
      <c r="Q229" s="204"/>
      <c r="R229" s="204">
        <f>SUBTOTAL(9,R218:R228)</f>
        <v>2351749</v>
      </c>
      <c r="S229" s="204">
        <f>SUBTOTAL(9,S218:S228)</f>
        <v>2329267</v>
      </c>
      <c r="T229" s="206"/>
    </row>
    <row r="230" spans="1:20" ht="15.6" outlineLevel="2" collapsed="1">
      <c r="A230" s="203"/>
      <c r="B230" s="111" t="s">
        <v>100</v>
      </c>
      <c r="C230" s="77"/>
      <c r="D230" s="77"/>
      <c r="E230" s="78">
        <f>SUBTOTAL(9,E208:E228)</f>
        <v>6832</v>
      </c>
      <c r="F230" s="79">
        <v>8.828030130540376E-3</v>
      </c>
      <c r="G230" s="79">
        <v>5.6835192097102957E-3</v>
      </c>
      <c r="H230" s="205">
        <f>SUBTOTAL(9,H208:H228)</f>
        <v>4496</v>
      </c>
      <c r="I230" s="205">
        <f>SUBTOTAL(9,I208:I228)</f>
        <v>2336</v>
      </c>
      <c r="J230" s="205">
        <f>SUBTOTAL(9,J208:J228)</f>
        <v>0</v>
      </c>
      <c r="K230" s="204">
        <f>SUBTOTAL(9,K208:K228)</f>
        <v>3661</v>
      </c>
      <c r="L230" s="204">
        <f>SUBTOTAL(9,L208:L228)</f>
        <v>3171</v>
      </c>
      <c r="M230" s="204"/>
      <c r="N230" s="204"/>
      <c r="O230" s="204"/>
      <c r="P230" s="204"/>
      <c r="Q230" s="204"/>
      <c r="R230" s="204">
        <f>SUBTOTAL(9,R208:R228)</f>
        <v>5211052</v>
      </c>
      <c r="S230" s="204">
        <f>SUBTOTAL(9,S208:S228)</f>
        <v>3354895</v>
      </c>
      <c r="T230" s="206"/>
    </row>
    <row r="231" spans="1:20" hidden="1" outlineLevel="4">
      <c r="A231" s="203">
        <v>46</v>
      </c>
      <c r="B231" s="204" t="s">
        <v>63</v>
      </c>
      <c r="C231" s="204" t="s">
        <v>4</v>
      </c>
      <c r="D231" s="204" t="s">
        <v>16</v>
      </c>
      <c r="E231" s="64">
        <v>231</v>
      </c>
      <c r="F231" s="65">
        <f t="shared" si="23"/>
        <v>5.9251743626743628E-3</v>
      </c>
      <c r="G231" s="65">
        <f t="shared" si="18"/>
        <v>5.3680655763989095E-3</v>
      </c>
      <c r="H231" s="205">
        <f t="shared" si="19"/>
        <v>231</v>
      </c>
      <c r="I231" s="205">
        <f t="shared" si="20"/>
        <v>0</v>
      </c>
      <c r="J231" s="205">
        <f t="shared" si="21"/>
        <v>0</v>
      </c>
      <c r="K231" s="204">
        <f t="shared" si="22"/>
        <v>0</v>
      </c>
      <c r="L231" s="204">
        <f t="shared" si="24"/>
        <v>231</v>
      </c>
      <c r="M231" s="204">
        <v>1</v>
      </c>
      <c r="N231" s="204">
        <v>19</v>
      </c>
      <c r="O231" s="204">
        <v>17</v>
      </c>
      <c r="P231" s="204">
        <v>3</v>
      </c>
      <c r="Q231" s="204" t="s">
        <v>17</v>
      </c>
      <c r="R231" s="204">
        <v>118257</v>
      </c>
      <c r="S231" s="204">
        <v>107138</v>
      </c>
      <c r="T231" s="206">
        <v>7</v>
      </c>
    </row>
    <row r="232" spans="1:20" hidden="1" outlineLevel="4">
      <c r="A232" s="203">
        <v>46</v>
      </c>
      <c r="B232" s="204" t="s">
        <v>63</v>
      </c>
      <c r="C232" s="204" t="s">
        <v>4</v>
      </c>
      <c r="D232" s="204" t="s">
        <v>19</v>
      </c>
      <c r="E232" s="64">
        <v>419</v>
      </c>
      <c r="F232" s="65">
        <f t="shared" si="23"/>
        <v>5.0968465482188639E-3</v>
      </c>
      <c r="G232" s="65">
        <f t="shared" si="18"/>
        <v>5.9259811721028904E-3</v>
      </c>
      <c r="H232" s="205">
        <f t="shared" si="19"/>
        <v>419</v>
      </c>
      <c r="I232" s="205">
        <f t="shared" si="20"/>
        <v>0</v>
      </c>
      <c r="J232" s="205">
        <f t="shared" si="21"/>
        <v>0</v>
      </c>
      <c r="K232" s="204">
        <f t="shared" si="22"/>
        <v>0</v>
      </c>
      <c r="L232" s="204">
        <f t="shared" si="24"/>
        <v>419</v>
      </c>
      <c r="M232" s="204">
        <v>1</v>
      </c>
      <c r="N232" s="204">
        <v>19</v>
      </c>
      <c r="O232" s="204">
        <v>18</v>
      </c>
      <c r="P232" s="204">
        <v>3</v>
      </c>
      <c r="Q232" s="204" t="s">
        <v>17</v>
      </c>
      <c r="R232" s="204">
        <v>184514</v>
      </c>
      <c r="S232" s="204">
        <v>214530</v>
      </c>
      <c r="T232" s="206">
        <v>7</v>
      </c>
    </row>
    <row r="233" spans="1:20" hidden="1" outlineLevel="4">
      <c r="A233" s="203">
        <v>46</v>
      </c>
      <c r="B233" s="204" t="s">
        <v>63</v>
      </c>
      <c r="C233" s="204" t="s">
        <v>4</v>
      </c>
      <c r="D233" s="204" t="s">
        <v>20</v>
      </c>
      <c r="E233" s="64">
        <v>854</v>
      </c>
      <c r="F233" s="65">
        <f t="shared" si="23"/>
        <v>8.840478358920982E-3</v>
      </c>
      <c r="G233" s="65">
        <f t="shared" si="18"/>
        <v>1.8614065617139387E-3</v>
      </c>
      <c r="H233" s="205">
        <f t="shared" si="19"/>
        <v>854</v>
      </c>
      <c r="I233" s="205">
        <f t="shared" si="20"/>
        <v>0</v>
      </c>
      <c r="J233" s="205">
        <f t="shared" si="21"/>
        <v>0</v>
      </c>
      <c r="K233" s="204">
        <f t="shared" si="22"/>
        <v>0</v>
      </c>
      <c r="L233" s="204">
        <f t="shared" si="24"/>
        <v>854</v>
      </c>
      <c r="M233" s="204">
        <v>1</v>
      </c>
      <c r="N233" s="204">
        <v>19</v>
      </c>
      <c r="O233" s="204">
        <v>19</v>
      </c>
      <c r="P233" s="204">
        <v>3</v>
      </c>
      <c r="Q233" s="204" t="s">
        <v>17</v>
      </c>
      <c r="R233" s="204">
        <v>652300</v>
      </c>
      <c r="S233" s="204">
        <v>137345</v>
      </c>
      <c r="T233" s="206">
        <v>7</v>
      </c>
    </row>
    <row r="234" spans="1:20" hidden="1" outlineLevel="4">
      <c r="A234" s="203">
        <v>46</v>
      </c>
      <c r="B234" s="204" t="s">
        <v>63</v>
      </c>
      <c r="C234" s="204" t="s">
        <v>4</v>
      </c>
      <c r="D234" s="204" t="s">
        <v>21</v>
      </c>
      <c r="E234" s="64">
        <v>127</v>
      </c>
      <c r="F234" s="65">
        <f t="shared" si="23"/>
        <v>6.6135352872557602E-3</v>
      </c>
      <c r="G234" s="65">
        <f t="shared" si="18"/>
        <v>6.362368766404199E-3</v>
      </c>
      <c r="H234" s="205">
        <f t="shared" si="19"/>
        <v>127</v>
      </c>
      <c r="I234" s="205">
        <f t="shared" si="20"/>
        <v>0</v>
      </c>
      <c r="J234" s="205">
        <f t="shared" si="21"/>
        <v>0</v>
      </c>
      <c r="K234" s="204">
        <f t="shared" si="22"/>
        <v>0</v>
      </c>
      <c r="L234" s="204">
        <f t="shared" si="24"/>
        <v>127</v>
      </c>
      <c r="M234" s="204">
        <v>1</v>
      </c>
      <c r="N234" s="204">
        <v>19</v>
      </c>
      <c r="O234" s="204">
        <v>20</v>
      </c>
      <c r="P234" s="204">
        <v>3</v>
      </c>
      <c r="Q234" s="204" t="s">
        <v>17</v>
      </c>
      <c r="R234" s="204">
        <v>72569</v>
      </c>
      <c r="S234" s="204">
        <v>69813</v>
      </c>
      <c r="T234" s="206">
        <v>7</v>
      </c>
    </row>
    <row r="235" spans="1:20" hidden="1" outlineLevel="4">
      <c r="A235" s="203">
        <v>46</v>
      </c>
      <c r="B235" s="204" t="s">
        <v>63</v>
      </c>
      <c r="C235" s="204" t="s">
        <v>4</v>
      </c>
      <c r="D235" s="204" t="s">
        <v>64</v>
      </c>
      <c r="E235" s="64">
        <v>131</v>
      </c>
      <c r="F235" s="65">
        <f t="shared" si="23"/>
        <v>7.8672780605032501E-3</v>
      </c>
      <c r="G235" s="65">
        <f t="shared" si="18"/>
        <v>9.2379664970313833E-3</v>
      </c>
      <c r="H235" s="205">
        <f t="shared" si="19"/>
        <v>131</v>
      </c>
      <c r="I235" s="205">
        <f t="shared" si="20"/>
        <v>0</v>
      </c>
      <c r="J235" s="205">
        <f t="shared" si="21"/>
        <v>0</v>
      </c>
      <c r="K235" s="204">
        <f t="shared" si="22"/>
        <v>0</v>
      </c>
      <c r="L235" s="204">
        <f t="shared" si="24"/>
        <v>131</v>
      </c>
      <c r="M235" s="204">
        <v>1</v>
      </c>
      <c r="N235" s="204">
        <v>19</v>
      </c>
      <c r="O235" s="204">
        <v>91</v>
      </c>
      <c r="P235" s="204">
        <v>3</v>
      </c>
      <c r="Q235" s="204" t="s">
        <v>17</v>
      </c>
      <c r="R235" s="204">
        <v>89045</v>
      </c>
      <c r="S235" s="204">
        <v>104559</v>
      </c>
      <c r="T235" s="206">
        <v>7</v>
      </c>
    </row>
    <row r="236" spans="1:20" hidden="1" outlineLevel="4">
      <c r="A236" s="203">
        <v>46</v>
      </c>
      <c r="B236" s="204" t="s">
        <v>63</v>
      </c>
      <c r="C236" s="204" t="s">
        <v>4</v>
      </c>
      <c r="D236" s="204" t="s">
        <v>109</v>
      </c>
      <c r="E236" s="64">
        <v>345</v>
      </c>
      <c r="F236" s="65">
        <f t="shared" si="23"/>
        <v>5.7765700483091787E-3</v>
      </c>
      <c r="G236" s="65">
        <f t="shared" si="18"/>
        <v>2.0952093397745572E-3</v>
      </c>
      <c r="H236" s="205">
        <f t="shared" si="19"/>
        <v>345</v>
      </c>
      <c r="I236" s="205">
        <f t="shared" si="20"/>
        <v>0</v>
      </c>
      <c r="J236" s="205">
        <f t="shared" si="21"/>
        <v>0</v>
      </c>
      <c r="K236" s="204">
        <f t="shared" si="22"/>
        <v>345</v>
      </c>
      <c r="L236" s="204">
        <f t="shared" si="24"/>
        <v>0</v>
      </c>
      <c r="M236" s="204">
        <v>3</v>
      </c>
      <c r="N236" s="204">
        <v>19</v>
      </c>
      <c r="O236" s="204">
        <v>162</v>
      </c>
      <c r="P236" s="204">
        <v>3</v>
      </c>
      <c r="Q236" s="204" t="s">
        <v>17</v>
      </c>
      <c r="R236" s="204">
        <v>172188</v>
      </c>
      <c r="S236" s="204">
        <v>62454</v>
      </c>
      <c r="T236" s="206">
        <v>7</v>
      </c>
    </row>
    <row r="237" spans="1:20" hidden="1" outlineLevel="4">
      <c r="A237" s="203">
        <v>46</v>
      </c>
      <c r="B237" s="204" t="s">
        <v>63</v>
      </c>
      <c r="C237" s="204" t="s">
        <v>4</v>
      </c>
      <c r="D237" s="204" t="s">
        <v>141</v>
      </c>
      <c r="E237" s="64">
        <v>23</v>
      </c>
      <c r="F237" s="65">
        <f t="shared" si="23"/>
        <v>8.6413043478260863E-3</v>
      </c>
      <c r="G237" s="65">
        <f t="shared" si="18"/>
        <v>2.8195450885668276E-3</v>
      </c>
      <c r="H237" s="205">
        <f t="shared" si="19"/>
        <v>23</v>
      </c>
      <c r="I237" s="205">
        <f t="shared" si="20"/>
        <v>0</v>
      </c>
      <c r="J237" s="205">
        <f t="shared" si="21"/>
        <v>0</v>
      </c>
      <c r="K237" s="204">
        <f t="shared" si="22"/>
        <v>23</v>
      </c>
      <c r="L237" s="204">
        <f t="shared" si="24"/>
        <v>0</v>
      </c>
      <c r="M237" s="204">
        <v>3</v>
      </c>
      <c r="N237" s="204">
        <v>19</v>
      </c>
      <c r="O237" s="204">
        <v>164</v>
      </c>
      <c r="P237" s="204">
        <v>3</v>
      </c>
      <c r="Q237" s="204" t="s">
        <v>17</v>
      </c>
      <c r="R237" s="204">
        <v>17172</v>
      </c>
      <c r="S237" s="204">
        <v>5603</v>
      </c>
      <c r="T237" s="206">
        <v>7</v>
      </c>
    </row>
    <row r="238" spans="1:20" hidden="1" outlineLevel="4">
      <c r="A238" s="203">
        <v>46</v>
      </c>
      <c r="B238" s="204" t="s">
        <v>63</v>
      </c>
      <c r="C238" s="204" t="s">
        <v>4</v>
      </c>
      <c r="D238" s="204" t="s">
        <v>142</v>
      </c>
      <c r="E238" s="64">
        <v>397</v>
      </c>
      <c r="F238" s="65">
        <f t="shared" si="23"/>
        <v>9.4267189103461133E-3</v>
      </c>
      <c r="G238" s="65">
        <f t="shared" si="18"/>
        <v>8.1802756787013723E-4</v>
      </c>
      <c r="H238" s="205">
        <f t="shared" si="19"/>
        <v>397</v>
      </c>
      <c r="I238" s="205">
        <f t="shared" si="20"/>
        <v>0</v>
      </c>
      <c r="J238" s="205">
        <f t="shared" si="21"/>
        <v>0</v>
      </c>
      <c r="K238" s="204">
        <f t="shared" si="22"/>
        <v>397</v>
      </c>
      <c r="L238" s="204">
        <f t="shared" si="24"/>
        <v>0</v>
      </c>
      <c r="M238" s="204">
        <v>3</v>
      </c>
      <c r="N238" s="204">
        <v>19</v>
      </c>
      <c r="O238" s="204">
        <v>165</v>
      </c>
      <c r="P238" s="204">
        <v>3</v>
      </c>
      <c r="Q238" s="204" t="s">
        <v>17</v>
      </c>
      <c r="R238" s="204">
        <v>323344</v>
      </c>
      <c r="S238" s="204">
        <v>28059</v>
      </c>
      <c r="T238" s="206">
        <v>7</v>
      </c>
    </row>
    <row r="239" spans="1:20" hidden="1" outlineLevel="4">
      <c r="A239" s="203">
        <v>46</v>
      </c>
      <c r="B239" s="204" t="s">
        <v>63</v>
      </c>
      <c r="C239" s="204" t="s">
        <v>4</v>
      </c>
      <c r="D239" s="204" t="s">
        <v>107</v>
      </c>
      <c r="E239" s="64">
        <v>63</v>
      </c>
      <c r="F239" s="65">
        <f t="shared" si="23"/>
        <v>6.5874853027630799E-3</v>
      </c>
      <c r="G239" s="65">
        <f t="shared" si="18"/>
        <v>0</v>
      </c>
      <c r="H239" s="205">
        <f t="shared" si="19"/>
        <v>63</v>
      </c>
      <c r="I239" s="205">
        <f t="shared" si="20"/>
        <v>0</v>
      </c>
      <c r="J239" s="205">
        <f t="shared" si="21"/>
        <v>0</v>
      </c>
      <c r="K239" s="204">
        <f t="shared" si="22"/>
        <v>0</v>
      </c>
      <c r="L239" s="204">
        <f t="shared" si="24"/>
        <v>63</v>
      </c>
      <c r="M239" s="204">
        <v>8</v>
      </c>
      <c r="N239" s="204">
        <v>19</v>
      </c>
      <c r="O239" s="204">
        <v>217</v>
      </c>
      <c r="P239" s="204">
        <v>3</v>
      </c>
      <c r="Q239" s="204" t="s">
        <v>17</v>
      </c>
      <c r="R239" s="204">
        <v>35857</v>
      </c>
      <c r="S239" s="204">
        <v>0</v>
      </c>
      <c r="T239" s="206">
        <v>7</v>
      </c>
    </row>
    <row r="240" spans="1:20" hidden="1" outlineLevel="3">
      <c r="A240" s="203"/>
      <c r="B240" s="204"/>
      <c r="C240" s="207" t="s">
        <v>144</v>
      </c>
      <c r="D240" s="127"/>
      <c r="E240" s="128">
        <f>SUBTOTAL(9,E231:E239)</f>
        <v>2590</v>
      </c>
      <c r="F240" s="129"/>
      <c r="G240" s="129"/>
      <c r="H240" s="205">
        <f>SUBTOTAL(9,H231:H239)</f>
        <v>2590</v>
      </c>
      <c r="I240" s="205">
        <f>SUBTOTAL(9,I231:I239)</f>
        <v>0</v>
      </c>
      <c r="J240" s="205">
        <f>SUBTOTAL(9,J231:J239)</f>
        <v>0</v>
      </c>
      <c r="K240" s="204">
        <f>SUBTOTAL(9,K231:K239)</f>
        <v>765</v>
      </c>
      <c r="L240" s="204">
        <f>SUBTOTAL(9,L231:L239)</f>
        <v>1825</v>
      </c>
      <c r="M240" s="204"/>
      <c r="N240" s="204"/>
      <c r="O240" s="204"/>
      <c r="P240" s="204"/>
      <c r="Q240" s="204"/>
      <c r="R240" s="204">
        <f>SUBTOTAL(9,R231:R239)</f>
        <v>1665246</v>
      </c>
      <c r="S240" s="204">
        <f>SUBTOTAL(9,S231:S239)</f>
        <v>729501</v>
      </c>
      <c r="T240" s="206"/>
    </row>
    <row r="241" spans="1:20" hidden="1" outlineLevel="4">
      <c r="A241" s="203">
        <v>46</v>
      </c>
      <c r="B241" s="204" t="s">
        <v>63</v>
      </c>
      <c r="C241" s="204" t="s">
        <v>5</v>
      </c>
      <c r="D241" s="204" t="s">
        <v>143</v>
      </c>
      <c r="E241" s="64">
        <v>88</v>
      </c>
      <c r="F241" s="65">
        <f t="shared" si="23"/>
        <v>1.4226115319865321E-2</v>
      </c>
      <c r="G241" s="65">
        <f t="shared" si="18"/>
        <v>1.9565446127946125E-3</v>
      </c>
      <c r="H241" s="205">
        <f t="shared" si="19"/>
        <v>0</v>
      </c>
      <c r="I241" s="205">
        <f t="shared" si="20"/>
        <v>88</v>
      </c>
      <c r="J241" s="205">
        <f t="shared" si="21"/>
        <v>0</v>
      </c>
      <c r="K241" s="204">
        <f t="shared" si="22"/>
        <v>88</v>
      </c>
      <c r="L241" s="204">
        <f t="shared" si="24"/>
        <v>0</v>
      </c>
      <c r="M241" s="204">
        <v>3</v>
      </c>
      <c r="N241" s="204">
        <v>19</v>
      </c>
      <c r="O241" s="204">
        <v>166</v>
      </c>
      <c r="P241" s="204">
        <v>7</v>
      </c>
      <c r="Q241" s="204" t="s">
        <v>65</v>
      </c>
      <c r="R241" s="204">
        <v>108164</v>
      </c>
      <c r="S241" s="204">
        <v>14876</v>
      </c>
      <c r="T241" s="206">
        <v>7</v>
      </c>
    </row>
    <row r="242" spans="1:20" hidden="1" outlineLevel="3">
      <c r="A242" s="203"/>
      <c r="B242" s="204"/>
      <c r="C242" s="208" t="s">
        <v>145</v>
      </c>
      <c r="D242" s="131"/>
      <c r="E242" s="132">
        <f>SUBTOTAL(9,E241:E241)</f>
        <v>88</v>
      </c>
      <c r="F242" s="133"/>
      <c r="G242" s="133"/>
      <c r="H242" s="205">
        <f>SUBTOTAL(9,H241:H241)</f>
        <v>0</v>
      </c>
      <c r="I242" s="205">
        <f>SUBTOTAL(9,I241:I241)</f>
        <v>88</v>
      </c>
      <c r="J242" s="205">
        <f>SUBTOTAL(9,J241:J241)</f>
        <v>0</v>
      </c>
      <c r="K242" s="204">
        <f>SUBTOTAL(9,K241:K241)</f>
        <v>88</v>
      </c>
      <c r="L242" s="204">
        <f>SUBTOTAL(9,L241:L241)</f>
        <v>0</v>
      </c>
      <c r="M242" s="204"/>
      <c r="N242" s="204"/>
      <c r="O242" s="204"/>
      <c r="P242" s="204"/>
      <c r="Q242" s="204"/>
      <c r="R242" s="204">
        <f>SUBTOTAL(9,R241:R241)</f>
        <v>108164</v>
      </c>
      <c r="S242" s="204">
        <f>SUBTOTAL(9,S241:S241)</f>
        <v>14876</v>
      </c>
      <c r="T242" s="206"/>
    </row>
    <row r="243" spans="1:20" ht="15.6" outlineLevel="2" collapsed="1">
      <c r="A243" s="203"/>
      <c r="B243" s="111" t="s">
        <v>101</v>
      </c>
      <c r="C243" s="77"/>
      <c r="D243" s="77"/>
      <c r="E243" s="78">
        <f>SUBTOTAL(9,E231:E241)</f>
        <v>2678</v>
      </c>
      <c r="F243" s="79">
        <v>7.6645178131828614E-3</v>
      </c>
      <c r="G243" s="79">
        <v>3.2171301482587888E-3</v>
      </c>
      <c r="H243" s="205">
        <f>SUBTOTAL(9,H231:H241)</f>
        <v>2590</v>
      </c>
      <c r="I243" s="205">
        <f>SUBTOTAL(9,I231:I241)</f>
        <v>88</v>
      </c>
      <c r="J243" s="205">
        <f>SUBTOTAL(9,J231:J241)</f>
        <v>0</v>
      </c>
      <c r="K243" s="204">
        <f>SUBTOTAL(9,K231:K241)</f>
        <v>853</v>
      </c>
      <c r="L243" s="204">
        <f>SUBTOTAL(9,L231:L241)</f>
        <v>1825</v>
      </c>
      <c r="M243" s="204"/>
      <c r="N243" s="204"/>
      <c r="O243" s="204"/>
      <c r="P243" s="204"/>
      <c r="Q243" s="204"/>
      <c r="R243" s="204">
        <f>SUBTOTAL(9,R231:R241)</f>
        <v>1773410</v>
      </c>
      <c r="S243" s="204">
        <f>SUBTOTAL(9,S231:S241)</f>
        <v>744377</v>
      </c>
      <c r="T243" s="206"/>
    </row>
    <row r="244" spans="1:20" hidden="1" outlineLevel="4">
      <c r="A244" s="203">
        <v>46</v>
      </c>
      <c r="B244" s="204" t="s">
        <v>66</v>
      </c>
      <c r="C244" s="204" t="s">
        <v>4</v>
      </c>
      <c r="D244" s="204" t="s">
        <v>16</v>
      </c>
      <c r="E244" s="64">
        <v>361</v>
      </c>
      <c r="F244" s="65">
        <f t="shared" si="23"/>
        <v>8.4803657535651999E-3</v>
      </c>
      <c r="G244" s="65">
        <f t="shared" si="18"/>
        <v>1.2961744639376218E-2</v>
      </c>
      <c r="H244" s="205">
        <f t="shared" si="19"/>
        <v>361</v>
      </c>
      <c r="I244" s="205">
        <f t="shared" si="20"/>
        <v>0</v>
      </c>
      <c r="J244" s="205">
        <f t="shared" si="21"/>
        <v>0</v>
      </c>
      <c r="K244" s="204">
        <f t="shared" si="22"/>
        <v>0</v>
      </c>
      <c r="L244" s="204">
        <f t="shared" si="24"/>
        <v>361</v>
      </c>
      <c r="M244" s="204">
        <v>1</v>
      </c>
      <c r="N244" s="204">
        <v>32</v>
      </c>
      <c r="O244" s="204">
        <v>17</v>
      </c>
      <c r="P244" s="204">
        <v>3</v>
      </c>
      <c r="Q244" s="204" t="s">
        <v>17</v>
      </c>
      <c r="R244" s="204">
        <v>264506</v>
      </c>
      <c r="S244" s="204">
        <v>404282</v>
      </c>
      <c r="T244" s="206">
        <v>7</v>
      </c>
    </row>
    <row r="245" spans="1:20" hidden="1" outlineLevel="4">
      <c r="A245" s="203">
        <v>46</v>
      </c>
      <c r="B245" s="204" t="s">
        <v>66</v>
      </c>
      <c r="C245" s="204" t="s">
        <v>4</v>
      </c>
      <c r="D245" s="204" t="s">
        <v>19</v>
      </c>
      <c r="E245" s="64">
        <v>79</v>
      </c>
      <c r="F245" s="65">
        <f t="shared" si="23"/>
        <v>8.0343120018752934E-3</v>
      </c>
      <c r="G245" s="65">
        <f t="shared" si="18"/>
        <v>1.8072696905766527E-2</v>
      </c>
      <c r="H245" s="205">
        <f t="shared" si="19"/>
        <v>79</v>
      </c>
      <c r="I245" s="205">
        <f t="shared" si="20"/>
        <v>0</v>
      </c>
      <c r="J245" s="205">
        <f t="shared" si="21"/>
        <v>0</v>
      </c>
      <c r="K245" s="204">
        <f t="shared" si="22"/>
        <v>0</v>
      </c>
      <c r="L245" s="204">
        <f t="shared" si="24"/>
        <v>79</v>
      </c>
      <c r="M245" s="204">
        <v>1</v>
      </c>
      <c r="N245" s="204">
        <v>32</v>
      </c>
      <c r="O245" s="204">
        <v>18</v>
      </c>
      <c r="P245" s="204">
        <v>3</v>
      </c>
      <c r="Q245" s="204" t="s">
        <v>17</v>
      </c>
      <c r="R245" s="204">
        <v>54839</v>
      </c>
      <c r="S245" s="204">
        <v>123357</v>
      </c>
      <c r="T245" s="206">
        <v>7</v>
      </c>
    </row>
    <row r="246" spans="1:20" hidden="1" outlineLevel="4">
      <c r="A246" s="203">
        <v>46</v>
      </c>
      <c r="B246" s="204" t="s">
        <v>66</v>
      </c>
      <c r="C246" s="204" t="s">
        <v>4</v>
      </c>
      <c r="D246" s="204" t="s">
        <v>21</v>
      </c>
      <c r="E246" s="64">
        <v>35</v>
      </c>
      <c r="F246" s="65">
        <f t="shared" si="23"/>
        <v>8.1550925925925923E-3</v>
      </c>
      <c r="G246" s="65">
        <f t="shared" si="18"/>
        <v>1.0099867724867725E-2</v>
      </c>
      <c r="H246" s="205">
        <f t="shared" si="19"/>
        <v>35</v>
      </c>
      <c r="I246" s="205">
        <f t="shared" si="20"/>
        <v>0</v>
      </c>
      <c r="J246" s="205">
        <f t="shared" si="21"/>
        <v>0</v>
      </c>
      <c r="K246" s="204">
        <f t="shared" si="22"/>
        <v>0</v>
      </c>
      <c r="L246" s="204">
        <f t="shared" si="24"/>
        <v>35</v>
      </c>
      <c r="M246" s="204">
        <v>1</v>
      </c>
      <c r="N246" s="204">
        <v>32</v>
      </c>
      <c r="O246" s="204">
        <v>20</v>
      </c>
      <c r="P246" s="204">
        <v>3</v>
      </c>
      <c r="Q246" s="204" t="s">
        <v>17</v>
      </c>
      <c r="R246" s="204">
        <v>24661</v>
      </c>
      <c r="S246" s="204">
        <v>30542</v>
      </c>
      <c r="T246" s="206">
        <v>7</v>
      </c>
    </row>
    <row r="247" spans="1:20" hidden="1" outlineLevel="4">
      <c r="A247" s="203">
        <v>46</v>
      </c>
      <c r="B247" s="204" t="s">
        <v>66</v>
      </c>
      <c r="C247" s="204" t="s">
        <v>4</v>
      </c>
      <c r="D247" s="204" t="s">
        <v>109</v>
      </c>
      <c r="E247" s="64">
        <v>382</v>
      </c>
      <c r="F247" s="65">
        <f t="shared" si="23"/>
        <v>9.0357463156874162E-3</v>
      </c>
      <c r="G247" s="65">
        <f t="shared" si="18"/>
        <v>7.0671235699049833E-3</v>
      </c>
      <c r="H247" s="205">
        <f t="shared" si="19"/>
        <v>382</v>
      </c>
      <c r="I247" s="205">
        <f t="shared" si="20"/>
        <v>0</v>
      </c>
      <c r="J247" s="205">
        <f t="shared" si="21"/>
        <v>0</v>
      </c>
      <c r="K247" s="204">
        <f t="shared" si="22"/>
        <v>382</v>
      </c>
      <c r="L247" s="204">
        <f t="shared" si="24"/>
        <v>0</v>
      </c>
      <c r="M247" s="204">
        <v>3</v>
      </c>
      <c r="N247" s="204">
        <v>32</v>
      </c>
      <c r="O247" s="204">
        <v>162</v>
      </c>
      <c r="P247" s="204">
        <v>3</v>
      </c>
      <c r="Q247" s="204" t="s">
        <v>17</v>
      </c>
      <c r="R247" s="204">
        <v>298223</v>
      </c>
      <c r="S247" s="204">
        <v>233249</v>
      </c>
      <c r="T247" s="206">
        <v>7</v>
      </c>
    </row>
    <row r="248" spans="1:20" hidden="1" outlineLevel="4">
      <c r="A248" s="203">
        <v>46</v>
      </c>
      <c r="B248" s="204" t="s">
        <v>66</v>
      </c>
      <c r="C248" s="204" t="s">
        <v>4</v>
      </c>
      <c r="D248" s="204" t="s">
        <v>107</v>
      </c>
      <c r="E248" s="64">
        <v>19</v>
      </c>
      <c r="F248" s="65">
        <f t="shared" si="23"/>
        <v>6.4089912280701749E-3</v>
      </c>
      <c r="G248" s="65">
        <f t="shared" si="18"/>
        <v>0</v>
      </c>
      <c r="H248" s="205">
        <f t="shared" si="19"/>
        <v>19</v>
      </c>
      <c r="I248" s="205">
        <f t="shared" si="20"/>
        <v>0</v>
      </c>
      <c r="J248" s="205">
        <f t="shared" si="21"/>
        <v>0</v>
      </c>
      <c r="K248" s="204">
        <f t="shared" si="22"/>
        <v>0</v>
      </c>
      <c r="L248" s="204">
        <f t="shared" si="24"/>
        <v>19</v>
      </c>
      <c r="M248" s="204">
        <v>8</v>
      </c>
      <c r="N248" s="204">
        <v>32</v>
      </c>
      <c r="O248" s="204">
        <v>217</v>
      </c>
      <c r="P248" s="204">
        <v>3</v>
      </c>
      <c r="Q248" s="204" t="s">
        <v>17</v>
      </c>
      <c r="R248" s="204">
        <v>10521</v>
      </c>
      <c r="S248" s="204">
        <v>0</v>
      </c>
      <c r="T248" s="206">
        <v>7</v>
      </c>
    </row>
    <row r="249" spans="1:20" hidden="1" outlineLevel="4">
      <c r="A249" s="212">
        <v>46</v>
      </c>
      <c r="B249" s="213" t="s">
        <v>66</v>
      </c>
      <c r="C249" s="213" t="s">
        <v>4</v>
      </c>
      <c r="D249" s="213" t="s">
        <v>111</v>
      </c>
      <c r="E249" s="94">
        <v>1</v>
      </c>
      <c r="F249" s="65">
        <f t="shared" si="23"/>
        <v>5.7754629629629631E-3</v>
      </c>
      <c r="G249" s="65">
        <f t="shared" si="18"/>
        <v>2.0949074074074073E-3</v>
      </c>
      <c r="H249" s="205">
        <f t="shared" si="19"/>
        <v>1</v>
      </c>
      <c r="I249" s="205">
        <f t="shared" si="20"/>
        <v>0</v>
      </c>
      <c r="J249" s="205">
        <f t="shared" si="21"/>
        <v>0</v>
      </c>
      <c r="K249" s="204">
        <f t="shared" si="22"/>
        <v>1</v>
      </c>
      <c r="L249" s="204">
        <f t="shared" si="24"/>
        <v>0</v>
      </c>
      <c r="M249" s="213">
        <v>3</v>
      </c>
      <c r="N249" s="213">
        <v>32</v>
      </c>
      <c r="O249" s="213">
        <v>224</v>
      </c>
      <c r="P249" s="213">
        <v>3</v>
      </c>
      <c r="Q249" s="213" t="s">
        <v>17</v>
      </c>
      <c r="R249" s="213">
        <v>499</v>
      </c>
      <c r="S249" s="213">
        <v>181</v>
      </c>
      <c r="T249" s="214">
        <v>7</v>
      </c>
    </row>
    <row r="250" spans="1:20" hidden="1" outlineLevel="3">
      <c r="A250" s="209"/>
      <c r="B250" s="209"/>
      <c r="C250" s="207" t="s">
        <v>144</v>
      </c>
      <c r="D250" s="127"/>
      <c r="E250" s="128">
        <f>SUBTOTAL(9,E244:E249)</f>
        <v>877</v>
      </c>
      <c r="F250" s="129"/>
      <c r="G250" s="129"/>
      <c r="H250" s="215">
        <f>SUBTOTAL(9,H244:H249)</f>
        <v>877</v>
      </c>
      <c r="I250" s="215">
        <f>SUBTOTAL(9,I244:I249)</f>
        <v>0</v>
      </c>
      <c r="J250" s="215">
        <f>SUBTOTAL(9,J244:J249)</f>
        <v>0</v>
      </c>
      <c r="K250" s="209">
        <f>SUBTOTAL(9,K244:K249)</f>
        <v>383</v>
      </c>
      <c r="L250" s="209">
        <f>SUBTOTAL(9,L244:L249)</f>
        <v>494</v>
      </c>
      <c r="M250" s="209"/>
      <c r="N250" s="209"/>
      <c r="O250" s="209"/>
      <c r="P250" s="209"/>
      <c r="Q250" s="209"/>
      <c r="R250" s="209">
        <f>SUBTOTAL(9,R244:R249)</f>
        <v>653249</v>
      </c>
      <c r="S250" s="209">
        <f>SUBTOTAL(9,S244:S249)</f>
        <v>791611</v>
      </c>
      <c r="T250" s="209"/>
    </row>
    <row r="251" spans="1:20" ht="15.6" outlineLevel="2" collapsed="1">
      <c r="A251" s="209"/>
      <c r="B251" s="111" t="s">
        <v>102</v>
      </c>
      <c r="C251" s="77"/>
      <c r="D251" s="77"/>
      <c r="E251" s="78">
        <f>SUBTOTAL(9,E244:E249)</f>
        <v>877</v>
      </c>
      <c r="F251" s="79">
        <v>8.6211542928333121E-3</v>
      </c>
      <c r="G251" s="79">
        <v>1.0447165737573377E-2</v>
      </c>
      <c r="H251" s="215">
        <f>SUBTOTAL(9,H244:H249)</f>
        <v>877</v>
      </c>
      <c r="I251" s="215">
        <f>SUBTOTAL(9,I244:I249)</f>
        <v>0</v>
      </c>
      <c r="J251" s="215">
        <f>SUBTOTAL(9,J244:J249)</f>
        <v>0</v>
      </c>
      <c r="K251" s="209">
        <f>SUBTOTAL(9,K244:K249)</f>
        <v>383</v>
      </c>
      <c r="L251" s="209">
        <f>SUBTOTAL(9,L244:L249)</f>
        <v>494</v>
      </c>
      <c r="M251" s="209"/>
      <c r="N251" s="209"/>
      <c r="O251" s="209"/>
      <c r="P251" s="209"/>
      <c r="Q251" s="209"/>
      <c r="R251" s="209">
        <f>SUBTOTAL(9,R244:R249)</f>
        <v>653249</v>
      </c>
      <c r="S251" s="209">
        <f>SUBTOTAL(9,S244:S249)</f>
        <v>791611</v>
      </c>
      <c r="T251" s="209"/>
    </row>
    <row r="252" spans="1:20" ht="18" outlineLevel="1" thickBot="1">
      <c r="A252" s="23" t="s">
        <v>106</v>
      </c>
      <c r="B252" s="88"/>
      <c r="C252" s="88"/>
      <c r="D252" s="88"/>
      <c r="E252" s="89">
        <f>SUBTOTAL(9,E137:E249)</f>
        <v>17497</v>
      </c>
      <c r="F252" s="90"/>
      <c r="G252" s="90"/>
      <c r="H252" s="215">
        <f>SUBTOTAL(9,H137:H249)</f>
        <v>13631</v>
      </c>
      <c r="I252" s="215">
        <f>SUBTOTAL(9,I137:I249)</f>
        <v>2424</v>
      </c>
      <c r="J252" s="215">
        <f>SUBTOTAL(9,J137:J249)</f>
        <v>1442</v>
      </c>
      <c r="K252" s="209">
        <f>SUBTOTAL(9,K137:K249)</f>
        <v>6911</v>
      </c>
      <c r="L252" s="209">
        <f>SUBTOTAL(9,L137:L249)</f>
        <v>10586</v>
      </c>
      <c r="M252" s="209"/>
      <c r="N252" s="209"/>
      <c r="O252" s="209"/>
      <c r="P252" s="209"/>
      <c r="Q252" s="209"/>
      <c r="R252" s="209">
        <f>SUBTOTAL(9,R137:R249)</f>
        <v>12085941</v>
      </c>
      <c r="S252" s="209">
        <f>SUBTOTAL(9,S137:S249)</f>
        <v>8970735</v>
      </c>
      <c r="T252" s="209"/>
    </row>
    <row r="253" spans="1:20" ht="20.399999999999999" thickBot="1">
      <c r="A253" s="27" t="s">
        <v>180</v>
      </c>
      <c r="B253" s="216"/>
      <c r="C253" s="216"/>
      <c r="D253" s="216"/>
      <c r="E253" s="98">
        <f>SUBTOTAL(9,E5:E249)</f>
        <v>34714</v>
      </c>
      <c r="F253" s="99">
        <v>8.4263613623706095E-3</v>
      </c>
      <c r="G253" s="99">
        <v>6.4133130058531196E-3</v>
      </c>
      <c r="H253" s="215">
        <f>SUBTOTAL(9,H5:H249)</f>
        <v>24622</v>
      </c>
      <c r="I253" s="215">
        <f>SUBTOTAL(9,I5:I249)</f>
        <v>4610</v>
      </c>
      <c r="J253" s="215">
        <f>SUBTOTAL(9,J5:J249)</f>
        <v>5482</v>
      </c>
      <c r="K253" s="209">
        <f>SUBTOTAL(9,K5:K249)</f>
        <v>13062</v>
      </c>
      <c r="L253" s="209">
        <f>SUBTOTAL(9,L5:L249)</f>
        <v>21652</v>
      </c>
      <c r="M253" s="209"/>
      <c r="N253" s="209"/>
      <c r="O253" s="209"/>
      <c r="P253" s="209"/>
      <c r="Q253" s="209"/>
      <c r="R253" s="209">
        <f>SUBTOTAL(9,R5:R249)</f>
        <v>25273098</v>
      </c>
      <c r="S253" s="209">
        <f>SUBTOTAL(9,S5:S249)</f>
        <v>19235383</v>
      </c>
      <c r="T253" s="209"/>
    </row>
    <row r="255" spans="1:20" ht="15" thickBot="1"/>
    <row r="256" spans="1:20" ht="18" thickBot="1">
      <c r="D256" s="37" t="s">
        <v>147</v>
      </c>
      <c r="E256" s="38" t="s">
        <v>148</v>
      </c>
      <c r="F256" s="38" t="s">
        <v>149</v>
      </c>
    </row>
    <row r="257" spans="4:6" ht="16.2" thickBot="1">
      <c r="D257" s="39" t="s">
        <v>4</v>
      </c>
      <c r="E257" s="40">
        <f>H253</f>
        <v>24622</v>
      </c>
      <c r="F257" s="41">
        <f>E257/E260</f>
        <v>0.70928155787290426</v>
      </c>
    </row>
    <row r="258" spans="4:6" ht="16.2" thickBot="1">
      <c r="D258" s="39" t="s">
        <v>5</v>
      </c>
      <c r="E258" s="40">
        <f>I253</f>
        <v>4610</v>
      </c>
      <c r="F258" s="41">
        <f>E258/E260</f>
        <v>0.13279944690902806</v>
      </c>
    </row>
    <row r="259" spans="4:6" ht="16.2" thickBot="1">
      <c r="D259" s="39" t="s">
        <v>6</v>
      </c>
      <c r="E259" s="40">
        <f>J253</f>
        <v>5482</v>
      </c>
      <c r="F259" s="41">
        <f>E259/E260</f>
        <v>0.15791899521806763</v>
      </c>
    </row>
    <row r="260" spans="4:6" ht="16.2" thickBot="1">
      <c r="D260" s="39" t="s">
        <v>150</v>
      </c>
      <c r="E260" s="40">
        <f>SUM(E257:E259)</f>
        <v>34714</v>
      </c>
      <c r="F260" s="41">
        <f>SUM(F257:F259)</f>
        <v>0.99999999999999989</v>
      </c>
    </row>
    <row r="261" spans="4:6" ht="15" thickBot="1"/>
    <row r="262" spans="4:6" ht="18" thickBot="1">
      <c r="D262" s="37" t="s">
        <v>151</v>
      </c>
      <c r="E262" s="38" t="s">
        <v>148</v>
      </c>
      <c r="F262" s="38" t="s">
        <v>149</v>
      </c>
    </row>
    <row r="263" spans="4:6" ht="16.2" thickBot="1">
      <c r="D263" s="39" t="s">
        <v>152</v>
      </c>
      <c r="E263" s="40">
        <f>K253</f>
        <v>13062</v>
      </c>
      <c r="F263" s="41">
        <f>E263/E265</f>
        <v>0.37627470184939793</v>
      </c>
    </row>
    <row r="264" spans="4:6" ht="16.2" thickBot="1">
      <c r="D264" s="39" t="s">
        <v>153</v>
      </c>
      <c r="E264" s="40">
        <f>L253</f>
        <v>21652</v>
      </c>
      <c r="F264" s="41">
        <f>E264/E265</f>
        <v>0.62372529815060207</v>
      </c>
    </row>
    <row r="265" spans="4:6" ht="16.2" thickBot="1">
      <c r="D265" s="39" t="s">
        <v>150</v>
      </c>
      <c r="E265" s="40">
        <f>SUM(E263:E264)</f>
        <v>34714</v>
      </c>
      <c r="F265" s="41">
        <f>SUM(F263:F264)</f>
        <v>1</v>
      </c>
    </row>
  </sheetData>
  <pageMargins left="0.25" right="0.25" top="0.75" bottom="0.75" header="0.3" footer="0.3"/>
  <pageSetup paperSize="9" scale="76" fitToHeight="0" orientation="landscape" r:id="rId1"/>
  <headerFooter>
    <oddHeader>&amp;CPágina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C9819-40B1-4C7F-A449-EDC9997EB351}">
  <sheetPr>
    <pageSetUpPr fitToPage="1"/>
  </sheetPr>
  <dimension ref="A1:T267"/>
  <sheetViews>
    <sheetView zoomScaleNormal="100" workbookViewId="0">
      <selection activeCell="E16" sqref="E16"/>
    </sheetView>
  </sheetViews>
  <sheetFormatPr baseColWidth="10" defaultRowHeight="14.4" outlineLevelRow="4"/>
  <cols>
    <col min="1" max="1" width="7.33203125" bestFit="1" customWidth="1"/>
    <col min="2" max="2" width="33.44140625" bestFit="1" customWidth="1"/>
    <col min="3" max="3" width="26" bestFit="1" customWidth="1"/>
    <col min="4" max="4" width="52.33203125" bestFit="1" customWidth="1"/>
    <col min="5" max="5" width="20.88671875" style="57" bestFit="1" customWidth="1"/>
    <col min="6" max="6" width="25" style="58" bestFit="1" customWidth="1"/>
    <col min="7" max="7" width="22.6640625" style="58" bestFit="1" customWidth="1"/>
    <col min="8" max="8" width="24.88671875" hidden="1" customWidth="1"/>
    <col min="9" max="9" width="28.6640625" hidden="1" customWidth="1"/>
    <col min="10" max="10" width="22.33203125" hidden="1" customWidth="1"/>
    <col min="11" max="11" width="16.5546875" hidden="1" customWidth="1"/>
    <col min="12" max="12" width="15.88671875" hidden="1" customWidth="1"/>
    <col min="13" max="13" width="17.44140625" hidden="1" customWidth="1"/>
    <col min="14" max="14" width="12.33203125" hidden="1" customWidth="1"/>
    <col min="15" max="15" width="13.33203125" hidden="1" customWidth="1"/>
    <col min="16" max="16" width="8.6640625" hidden="1" customWidth="1"/>
    <col min="17" max="17" width="39.109375" hidden="1" customWidth="1"/>
    <col min="18" max="18" width="10.88671875" hidden="1" customWidth="1"/>
    <col min="19" max="19" width="10.5546875" hidden="1" customWidth="1"/>
    <col min="20" max="20" width="7.109375" hidden="1" customWidth="1"/>
  </cols>
  <sheetData>
    <row r="1" spans="1:20" ht="21">
      <c r="B1" s="8" t="s">
        <v>171</v>
      </c>
      <c r="G1" s="59" t="s">
        <v>172</v>
      </c>
    </row>
    <row r="2" spans="1:20" ht="21">
      <c r="B2" s="36" t="str">
        <f>IF(SUBTOTAL(103,A5:A255)=1,"1) DATOS GLOBALES",IF(SUBTOTAL(103,A5:A255)&lt;&gt;4,"NIVEL SERVICIO (CON SUBTOTALES POR ORGANISMO, OFICINA Y PROVINCIA)",IF(SUBTOTAL(103,B5:B255)=0,"2) POR PROVINCIA",IF(SUBTOTAL(103,C5:C255)=0,"3) POR OFICINA","4) POR ORGANISMO"))))</f>
        <v>2) POR PROVINCIA</v>
      </c>
    </row>
    <row r="4" spans="1:20">
      <c r="A4" s="18" t="s">
        <v>0</v>
      </c>
      <c r="B4" s="19" t="s">
        <v>1</v>
      </c>
      <c r="C4" s="19" t="s">
        <v>2</v>
      </c>
      <c r="D4" s="19" t="s">
        <v>3</v>
      </c>
      <c r="E4" s="20" t="s">
        <v>155</v>
      </c>
      <c r="F4" s="60" t="s">
        <v>156</v>
      </c>
      <c r="G4" s="60" t="s">
        <v>157</v>
      </c>
      <c r="H4" s="19" t="s">
        <v>4</v>
      </c>
      <c r="I4" s="19" t="s">
        <v>5</v>
      </c>
      <c r="J4" s="19" t="s">
        <v>6</v>
      </c>
      <c r="K4" s="19" t="s">
        <v>7</v>
      </c>
      <c r="L4" s="19" t="s">
        <v>8</v>
      </c>
      <c r="M4" s="19" t="s">
        <v>9</v>
      </c>
      <c r="N4" s="19" t="s">
        <v>10</v>
      </c>
      <c r="O4" s="19" t="s">
        <v>158</v>
      </c>
      <c r="P4" s="19" t="s">
        <v>12</v>
      </c>
      <c r="Q4" s="19" t="s">
        <v>13</v>
      </c>
      <c r="R4" s="19" t="s">
        <v>159</v>
      </c>
      <c r="S4" s="19" t="s">
        <v>160</v>
      </c>
      <c r="T4" s="102" t="s">
        <v>161</v>
      </c>
    </row>
    <row r="5" spans="1:20" hidden="1" outlineLevel="4">
      <c r="A5" s="178">
        <v>3</v>
      </c>
      <c r="B5" s="179" t="s">
        <v>15</v>
      </c>
      <c r="C5" s="179" t="s">
        <v>4</v>
      </c>
      <c r="D5" s="179" t="s">
        <v>16</v>
      </c>
      <c r="E5" s="64">
        <v>420</v>
      </c>
      <c r="F5" s="65">
        <f>R5/E5/86400</f>
        <v>8.7854662698412696E-3</v>
      </c>
      <c r="G5" s="65">
        <f>S5/E5/86400</f>
        <v>5.647872574955909E-4</v>
      </c>
      <c r="H5" s="179">
        <f>IF(C5="ATENCIÓN CIUDADANÍA",E5,0)</f>
        <v>420</v>
      </c>
      <c r="I5" s="179">
        <f>IF(C5="OTROS TEMAS GENERALITAT",E5,0)</f>
        <v>0</v>
      </c>
      <c r="J5" s="179">
        <f>IF(C5="TEMAS MUNICIPALES",E5,0)</f>
        <v>0</v>
      </c>
      <c r="K5" s="179">
        <f>IF(M5=3,E5,0)</f>
        <v>0</v>
      </c>
      <c r="L5" s="179">
        <f>IF(M5&lt;&gt;3,E5,0)</f>
        <v>420</v>
      </c>
      <c r="M5" s="179">
        <v>1</v>
      </c>
      <c r="N5" s="179">
        <v>13</v>
      </c>
      <c r="O5" s="179">
        <v>17</v>
      </c>
      <c r="P5" s="179">
        <v>3</v>
      </c>
      <c r="Q5" s="179" t="s">
        <v>17</v>
      </c>
      <c r="R5" s="179">
        <v>318807</v>
      </c>
      <c r="S5" s="179">
        <v>20495</v>
      </c>
      <c r="T5" s="180">
        <v>6</v>
      </c>
    </row>
    <row r="6" spans="1:20" hidden="1" outlineLevel="4">
      <c r="A6" s="178">
        <v>3</v>
      </c>
      <c r="B6" s="179" t="s">
        <v>15</v>
      </c>
      <c r="C6" s="179" t="s">
        <v>4</v>
      </c>
      <c r="D6" s="179" t="s">
        <v>19</v>
      </c>
      <c r="E6" s="64">
        <v>186</v>
      </c>
      <c r="F6" s="65">
        <f t="shared" ref="F6:F91" si="0">R6/E6/86400</f>
        <v>6.328280565511748E-3</v>
      </c>
      <c r="G6" s="65">
        <f t="shared" ref="G6:G91" si="1">S6/E6/86400</f>
        <v>1.0090539127837516E-2</v>
      </c>
      <c r="H6" s="179">
        <f t="shared" ref="H6:H91" si="2">IF(C6="ATENCIÓN CIUDADANÍA",E6,0)</f>
        <v>186</v>
      </c>
      <c r="I6" s="179">
        <f t="shared" ref="I6:I91" si="3">IF(C6="OTROS TEMAS GENERALITAT",E6,0)</f>
        <v>0</v>
      </c>
      <c r="J6" s="179">
        <f t="shared" ref="J6:J91" si="4">IF(C6="TEMAS MUNICIPALES",E6,0)</f>
        <v>0</v>
      </c>
      <c r="K6" s="179">
        <f t="shared" ref="K6:K91" si="5">IF(M6=3,E6,0)</f>
        <v>0</v>
      </c>
      <c r="L6" s="179">
        <f t="shared" ref="L6:L91" si="6">IF(M6&lt;&gt;3,E6,0)</f>
        <v>186</v>
      </c>
      <c r="M6" s="179">
        <v>1</v>
      </c>
      <c r="N6" s="179">
        <v>13</v>
      </c>
      <c r="O6" s="179">
        <v>18</v>
      </c>
      <c r="P6" s="179">
        <v>3</v>
      </c>
      <c r="Q6" s="179" t="s">
        <v>17</v>
      </c>
      <c r="R6" s="179">
        <v>101698</v>
      </c>
      <c r="S6" s="179">
        <v>162159</v>
      </c>
      <c r="T6" s="180">
        <v>6</v>
      </c>
    </row>
    <row r="7" spans="1:20" hidden="1" outlineLevel="4">
      <c r="A7" s="178">
        <v>3</v>
      </c>
      <c r="B7" s="179" t="s">
        <v>15</v>
      </c>
      <c r="C7" s="179" t="s">
        <v>4</v>
      </c>
      <c r="D7" s="179" t="s">
        <v>20</v>
      </c>
      <c r="E7" s="64">
        <v>544</v>
      </c>
      <c r="F7" s="65">
        <f t="shared" si="0"/>
        <v>9.1987719566993462E-3</v>
      </c>
      <c r="G7" s="65">
        <f t="shared" si="1"/>
        <v>1.2271007795479303E-2</v>
      </c>
      <c r="H7" s="179">
        <f t="shared" si="2"/>
        <v>544</v>
      </c>
      <c r="I7" s="179">
        <f t="shared" si="3"/>
        <v>0</v>
      </c>
      <c r="J7" s="179">
        <f t="shared" si="4"/>
        <v>0</v>
      </c>
      <c r="K7" s="179">
        <f t="shared" si="5"/>
        <v>0</v>
      </c>
      <c r="L7" s="179">
        <f t="shared" si="6"/>
        <v>544</v>
      </c>
      <c r="M7" s="179">
        <v>1</v>
      </c>
      <c r="N7" s="179">
        <v>13</v>
      </c>
      <c r="O7" s="179">
        <v>19</v>
      </c>
      <c r="P7" s="179">
        <v>3</v>
      </c>
      <c r="Q7" s="179" t="s">
        <v>17</v>
      </c>
      <c r="R7" s="179">
        <v>432357</v>
      </c>
      <c r="S7" s="179">
        <v>576757</v>
      </c>
      <c r="T7" s="180">
        <v>6</v>
      </c>
    </row>
    <row r="8" spans="1:20" hidden="1" outlineLevel="4">
      <c r="A8" s="178">
        <v>3</v>
      </c>
      <c r="B8" s="179" t="s">
        <v>15</v>
      </c>
      <c r="C8" s="179" t="s">
        <v>4</v>
      </c>
      <c r="D8" s="179" t="s">
        <v>21</v>
      </c>
      <c r="E8" s="64">
        <v>4</v>
      </c>
      <c r="F8" s="65">
        <f t="shared" si="0"/>
        <v>9.013310185185185E-3</v>
      </c>
      <c r="G8" s="65">
        <f t="shared" si="1"/>
        <v>7.320601851851852E-4</v>
      </c>
      <c r="H8" s="179">
        <f t="shared" si="2"/>
        <v>4</v>
      </c>
      <c r="I8" s="179">
        <f t="shared" si="3"/>
        <v>0</v>
      </c>
      <c r="J8" s="179">
        <f t="shared" si="4"/>
        <v>0</v>
      </c>
      <c r="K8" s="179">
        <f t="shared" si="5"/>
        <v>0</v>
      </c>
      <c r="L8" s="179">
        <f t="shared" si="6"/>
        <v>4</v>
      </c>
      <c r="M8" s="179">
        <v>1</v>
      </c>
      <c r="N8" s="179">
        <v>13</v>
      </c>
      <c r="O8" s="179">
        <v>20</v>
      </c>
      <c r="P8" s="179">
        <v>3</v>
      </c>
      <c r="Q8" s="179" t="s">
        <v>17</v>
      </c>
      <c r="R8" s="179">
        <v>3115</v>
      </c>
      <c r="S8" s="179">
        <v>253</v>
      </c>
      <c r="T8" s="180">
        <v>6</v>
      </c>
    </row>
    <row r="9" spans="1:20" hidden="1" outlineLevel="4">
      <c r="A9" s="178">
        <v>3</v>
      </c>
      <c r="B9" s="179" t="s">
        <v>15</v>
      </c>
      <c r="C9" s="179" t="s">
        <v>4</v>
      </c>
      <c r="D9" s="179" t="s">
        <v>108</v>
      </c>
      <c r="E9" s="64">
        <v>287</v>
      </c>
      <c r="F9" s="65">
        <f t="shared" si="0"/>
        <v>8.8958252677764863E-3</v>
      </c>
      <c r="G9" s="65">
        <f t="shared" si="1"/>
        <v>2.8471012388695312E-3</v>
      </c>
      <c r="H9" s="179">
        <f t="shared" si="2"/>
        <v>287</v>
      </c>
      <c r="I9" s="179">
        <f t="shared" si="3"/>
        <v>0</v>
      </c>
      <c r="J9" s="179">
        <f t="shared" si="4"/>
        <v>0</v>
      </c>
      <c r="K9" s="179">
        <f t="shared" si="5"/>
        <v>287</v>
      </c>
      <c r="L9" s="179">
        <f t="shared" si="6"/>
        <v>0</v>
      </c>
      <c r="M9" s="179">
        <v>3</v>
      </c>
      <c r="N9" s="179">
        <v>13</v>
      </c>
      <c r="O9" s="179">
        <v>58</v>
      </c>
      <c r="P9" s="179">
        <v>3</v>
      </c>
      <c r="Q9" s="179" t="s">
        <v>17</v>
      </c>
      <c r="R9" s="179">
        <v>220588</v>
      </c>
      <c r="S9" s="179">
        <v>70599</v>
      </c>
      <c r="T9" s="180">
        <v>6</v>
      </c>
    </row>
    <row r="10" spans="1:20" hidden="1" outlineLevel="4">
      <c r="A10" s="178">
        <v>3</v>
      </c>
      <c r="B10" s="179" t="s">
        <v>15</v>
      </c>
      <c r="C10" s="179" t="s">
        <v>4</v>
      </c>
      <c r="D10" s="179" t="s">
        <v>169</v>
      </c>
      <c r="E10" s="64">
        <v>5</v>
      </c>
      <c r="F10" s="65">
        <f t="shared" si="0"/>
        <v>7.1296296296296299E-4</v>
      </c>
      <c r="G10" s="65">
        <f t="shared" si="1"/>
        <v>4.9282407407407408E-3</v>
      </c>
      <c r="H10" s="179">
        <f t="shared" si="2"/>
        <v>5</v>
      </c>
      <c r="I10" s="179">
        <f t="shared" si="3"/>
        <v>0</v>
      </c>
      <c r="J10" s="179">
        <f t="shared" si="4"/>
        <v>0</v>
      </c>
      <c r="K10" s="179">
        <f t="shared" si="5"/>
        <v>5</v>
      </c>
      <c r="L10" s="179">
        <f t="shared" si="6"/>
        <v>0</v>
      </c>
      <c r="M10" s="179">
        <v>3</v>
      </c>
      <c r="N10" s="179">
        <v>13</v>
      </c>
      <c r="O10" s="179">
        <v>94</v>
      </c>
      <c r="P10" s="179">
        <v>3</v>
      </c>
      <c r="Q10" s="179" t="s">
        <v>17</v>
      </c>
      <c r="R10" s="179">
        <v>308</v>
      </c>
      <c r="S10" s="179">
        <v>2129</v>
      </c>
      <c r="T10" s="180">
        <v>6</v>
      </c>
    </row>
    <row r="11" spans="1:20" hidden="1" outlineLevel="4">
      <c r="A11" s="178">
        <v>3</v>
      </c>
      <c r="B11" s="179" t="s">
        <v>15</v>
      </c>
      <c r="C11" s="179" t="s">
        <v>4</v>
      </c>
      <c r="D11" s="179" t="s">
        <v>109</v>
      </c>
      <c r="E11" s="64">
        <v>248</v>
      </c>
      <c r="F11" s="65">
        <f t="shared" si="0"/>
        <v>6.4955757168458786E-3</v>
      </c>
      <c r="G11" s="65">
        <f t="shared" si="1"/>
        <v>2.9049992532855437E-3</v>
      </c>
      <c r="H11" s="179">
        <f t="shared" si="2"/>
        <v>248</v>
      </c>
      <c r="I11" s="179">
        <f t="shared" si="3"/>
        <v>0</v>
      </c>
      <c r="J11" s="179">
        <f t="shared" si="4"/>
        <v>0</v>
      </c>
      <c r="K11" s="179">
        <f t="shared" si="5"/>
        <v>248</v>
      </c>
      <c r="L11" s="179">
        <f t="shared" si="6"/>
        <v>0</v>
      </c>
      <c r="M11" s="179">
        <v>3</v>
      </c>
      <c r="N11" s="179">
        <v>13</v>
      </c>
      <c r="O11" s="179">
        <v>162</v>
      </c>
      <c r="P11" s="179">
        <v>3</v>
      </c>
      <c r="Q11" s="179" t="s">
        <v>17</v>
      </c>
      <c r="R11" s="179">
        <v>139182</v>
      </c>
      <c r="S11" s="179">
        <v>62246</v>
      </c>
      <c r="T11" s="180">
        <v>6</v>
      </c>
    </row>
    <row r="12" spans="1:20" hidden="1" outlineLevel="4">
      <c r="A12" s="178">
        <v>3</v>
      </c>
      <c r="B12" s="179" t="s">
        <v>15</v>
      </c>
      <c r="C12" s="179" t="s">
        <v>4</v>
      </c>
      <c r="D12" s="179" t="s">
        <v>107</v>
      </c>
      <c r="E12" s="64">
        <v>19</v>
      </c>
      <c r="F12" s="65">
        <f t="shared" si="0"/>
        <v>7.8265107212475635E-3</v>
      </c>
      <c r="G12" s="65">
        <f t="shared" si="1"/>
        <v>6.0916179337231961E-7</v>
      </c>
      <c r="H12" s="179">
        <f t="shared" si="2"/>
        <v>19</v>
      </c>
      <c r="I12" s="179">
        <f t="shared" si="3"/>
        <v>0</v>
      </c>
      <c r="J12" s="179">
        <f t="shared" si="4"/>
        <v>0</v>
      </c>
      <c r="K12" s="179">
        <f t="shared" si="5"/>
        <v>0</v>
      </c>
      <c r="L12" s="179">
        <f t="shared" si="6"/>
        <v>19</v>
      </c>
      <c r="M12" s="179">
        <v>8</v>
      </c>
      <c r="N12" s="179">
        <v>13</v>
      </c>
      <c r="O12" s="179">
        <v>217</v>
      </c>
      <c r="P12" s="179">
        <v>3</v>
      </c>
      <c r="Q12" s="179" t="s">
        <v>17</v>
      </c>
      <c r="R12" s="179">
        <v>12848</v>
      </c>
      <c r="S12" s="179">
        <v>1</v>
      </c>
      <c r="T12" s="180">
        <v>6</v>
      </c>
    </row>
    <row r="13" spans="1:20" hidden="1" outlineLevel="3">
      <c r="A13" s="178"/>
      <c r="B13" s="179"/>
      <c r="C13" s="181" t="s">
        <v>144</v>
      </c>
      <c r="D13" s="182"/>
      <c r="E13" s="183">
        <f>SUBTOTAL(9,E5:E12)</f>
        <v>1713</v>
      </c>
      <c r="F13" s="184"/>
      <c r="G13" s="184"/>
      <c r="H13" s="179">
        <f>SUBTOTAL(9,H5:H12)</f>
        <v>1713</v>
      </c>
      <c r="I13" s="179">
        <f>SUBTOTAL(9,I5:I12)</f>
        <v>0</v>
      </c>
      <c r="J13" s="179">
        <f>SUBTOTAL(9,J5:J12)</f>
        <v>0</v>
      </c>
      <c r="K13" s="179">
        <f>SUBTOTAL(9,K5:K12)</f>
        <v>540</v>
      </c>
      <c r="L13" s="179">
        <f>SUBTOTAL(9,L5:L12)</f>
        <v>1173</v>
      </c>
      <c r="M13" s="179"/>
      <c r="N13" s="179"/>
      <c r="O13" s="179"/>
      <c r="P13" s="179"/>
      <c r="Q13" s="179"/>
      <c r="R13" s="179">
        <f>SUBTOTAL(9,R5:R12)</f>
        <v>1228903</v>
      </c>
      <c r="S13" s="179">
        <f>SUBTOTAL(9,S5:S12)</f>
        <v>894639</v>
      </c>
      <c r="T13" s="180"/>
    </row>
    <row r="14" spans="1:20" hidden="1" outlineLevel="4">
      <c r="A14" s="178">
        <v>3</v>
      </c>
      <c r="B14" s="179" t="s">
        <v>15</v>
      </c>
      <c r="C14" s="179" t="s">
        <v>5</v>
      </c>
      <c r="D14" s="179" t="s">
        <v>112</v>
      </c>
      <c r="E14" s="64">
        <v>4</v>
      </c>
      <c r="F14" s="65">
        <f t="shared" si="0"/>
        <v>1.4265046296296297E-2</v>
      </c>
      <c r="G14" s="65">
        <f t="shared" si="1"/>
        <v>2.1093750000000001E-3</v>
      </c>
      <c r="H14" s="179">
        <f t="shared" si="2"/>
        <v>0</v>
      </c>
      <c r="I14" s="179">
        <f t="shared" si="3"/>
        <v>4</v>
      </c>
      <c r="J14" s="179">
        <f t="shared" si="4"/>
        <v>0</v>
      </c>
      <c r="K14" s="179">
        <f t="shared" si="5"/>
        <v>4</v>
      </c>
      <c r="L14" s="179">
        <f t="shared" si="6"/>
        <v>0</v>
      </c>
      <c r="M14" s="179">
        <v>3</v>
      </c>
      <c r="N14" s="179">
        <v>13</v>
      </c>
      <c r="O14" s="179">
        <v>198</v>
      </c>
      <c r="P14" s="179">
        <v>14</v>
      </c>
      <c r="Q14" s="179" t="s">
        <v>23</v>
      </c>
      <c r="R14" s="179">
        <v>4930</v>
      </c>
      <c r="S14" s="179">
        <v>729</v>
      </c>
      <c r="T14" s="180">
        <v>6</v>
      </c>
    </row>
    <row r="15" spans="1:20" hidden="1" outlineLevel="3">
      <c r="A15" s="178"/>
      <c r="B15" s="179"/>
      <c r="C15" s="107" t="s">
        <v>145</v>
      </c>
      <c r="D15" s="108"/>
      <c r="E15" s="109">
        <f>SUBTOTAL(9,E14:E14)</f>
        <v>4</v>
      </c>
      <c r="F15" s="110"/>
      <c r="G15" s="110"/>
      <c r="H15" s="179">
        <f>SUBTOTAL(9,H14:H14)</f>
        <v>0</v>
      </c>
      <c r="I15" s="179">
        <f>SUBTOTAL(9,I14:I14)</f>
        <v>4</v>
      </c>
      <c r="J15" s="179">
        <f>SUBTOTAL(9,J14:J14)</f>
        <v>0</v>
      </c>
      <c r="K15" s="179">
        <f>SUBTOTAL(9,K14:K14)</f>
        <v>4</v>
      </c>
      <c r="L15" s="179">
        <f>SUBTOTAL(9,L14:L14)</f>
        <v>0</v>
      </c>
      <c r="M15" s="179"/>
      <c r="N15" s="179"/>
      <c r="O15" s="179"/>
      <c r="P15" s="179"/>
      <c r="Q15" s="179"/>
      <c r="R15" s="179">
        <f>SUBTOTAL(9,R14:R14)</f>
        <v>4930</v>
      </c>
      <c r="S15" s="179">
        <f>SUBTOTAL(9,S14:S14)</f>
        <v>729</v>
      </c>
      <c r="T15" s="180"/>
    </row>
    <row r="16" spans="1:20" ht="15.6" hidden="1" outlineLevel="2" collapsed="1">
      <c r="A16" s="178"/>
      <c r="B16" s="111" t="s">
        <v>81</v>
      </c>
      <c r="C16" s="77"/>
      <c r="D16" s="77"/>
      <c r="E16" s="78">
        <f>SUBTOTAL(9,E5:E14)</f>
        <v>1717</v>
      </c>
      <c r="F16" s="79">
        <v>8.3171080588451008E-3</v>
      </c>
      <c r="G16" s="79">
        <v>6.0355594382967715E-3</v>
      </c>
      <c r="H16" s="179">
        <f>SUBTOTAL(9,H5:H14)</f>
        <v>1713</v>
      </c>
      <c r="I16" s="179">
        <f>SUBTOTAL(9,I5:I14)</f>
        <v>4</v>
      </c>
      <c r="J16" s="179">
        <f>SUBTOTAL(9,J5:J14)</f>
        <v>0</v>
      </c>
      <c r="K16" s="179">
        <f>SUBTOTAL(9,K5:K14)</f>
        <v>544</v>
      </c>
      <c r="L16" s="179">
        <f>SUBTOTAL(9,L5:L14)</f>
        <v>1173</v>
      </c>
      <c r="M16" s="179"/>
      <c r="N16" s="179"/>
      <c r="O16" s="179"/>
      <c r="P16" s="179"/>
      <c r="Q16" s="179"/>
      <c r="R16" s="179">
        <f>SUBTOTAL(9,R5:R14)</f>
        <v>1233833</v>
      </c>
      <c r="S16" s="179">
        <f>SUBTOTAL(9,S5:S14)</f>
        <v>895368</v>
      </c>
      <c r="T16" s="180"/>
    </row>
    <row r="17" spans="1:20" hidden="1" outlineLevel="4">
      <c r="A17" s="178">
        <v>3</v>
      </c>
      <c r="B17" s="185" t="s">
        <v>173</v>
      </c>
      <c r="C17" s="185" t="s">
        <v>4</v>
      </c>
      <c r="D17" s="185" t="s">
        <v>16</v>
      </c>
      <c r="E17" s="81">
        <v>6</v>
      </c>
      <c r="F17" s="82">
        <f t="shared" si="0"/>
        <v>1.6222993827160492E-3</v>
      </c>
      <c r="G17" s="82">
        <f t="shared" si="1"/>
        <v>1.9731867283950617E-2</v>
      </c>
      <c r="H17" s="179">
        <f t="shared" si="2"/>
        <v>6</v>
      </c>
      <c r="I17" s="179">
        <f t="shared" si="3"/>
        <v>0</v>
      </c>
      <c r="J17" s="179">
        <f t="shared" si="4"/>
        <v>0</v>
      </c>
      <c r="K17" s="179">
        <f t="shared" si="5"/>
        <v>0</v>
      </c>
      <c r="L17" s="179">
        <f t="shared" si="6"/>
        <v>6</v>
      </c>
      <c r="M17" s="179">
        <v>1</v>
      </c>
      <c r="N17" s="179">
        <v>12</v>
      </c>
      <c r="O17" s="179">
        <v>17</v>
      </c>
      <c r="P17" s="179">
        <v>3</v>
      </c>
      <c r="Q17" s="179" t="s">
        <v>17</v>
      </c>
      <c r="R17" s="179">
        <v>841</v>
      </c>
      <c r="S17" s="179">
        <v>10229</v>
      </c>
      <c r="T17" s="180">
        <v>6</v>
      </c>
    </row>
    <row r="18" spans="1:20" hidden="1" outlineLevel="4">
      <c r="A18" s="178">
        <v>3</v>
      </c>
      <c r="B18" s="179" t="s">
        <v>173</v>
      </c>
      <c r="C18" s="179" t="s">
        <v>4</v>
      </c>
      <c r="D18" s="179" t="s">
        <v>19</v>
      </c>
      <c r="E18" s="64">
        <v>21</v>
      </c>
      <c r="F18" s="65">
        <f t="shared" si="0"/>
        <v>8.2534171075837742E-3</v>
      </c>
      <c r="G18" s="65">
        <f t="shared" si="1"/>
        <v>3.6188271604938272E-3</v>
      </c>
      <c r="H18" s="179">
        <f t="shared" si="2"/>
        <v>21</v>
      </c>
      <c r="I18" s="179">
        <f t="shared" si="3"/>
        <v>0</v>
      </c>
      <c r="J18" s="179">
        <f t="shared" si="4"/>
        <v>0</v>
      </c>
      <c r="K18" s="179">
        <f t="shared" si="5"/>
        <v>0</v>
      </c>
      <c r="L18" s="179">
        <f t="shared" si="6"/>
        <v>21</v>
      </c>
      <c r="M18" s="179">
        <v>1</v>
      </c>
      <c r="N18" s="179">
        <v>12</v>
      </c>
      <c r="O18" s="179">
        <v>18</v>
      </c>
      <c r="P18" s="179">
        <v>3</v>
      </c>
      <c r="Q18" s="179" t="s">
        <v>17</v>
      </c>
      <c r="R18" s="179">
        <v>14975</v>
      </c>
      <c r="S18" s="179">
        <v>6566</v>
      </c>
      <c r="T18" s="180">
        <v>6</v>
      </c>
    </row>
    <row r="19" spans="1:20" hidden="1" outlineLevel="4">
      <c r="A19" s="178">
        <v>3</v>
      </c>
      <c r="B19" s="179" t="s">
        <v>173</v>
      </c>
      <c r="C19" s="179" t="s">
        <v>4</v>
      </c>
      <c r="D19" s="179" t="s">
        <v>20</v>
      </c>
      <c r="E19" s="64">
        <v>176</v>
      </c>
      <c r="F19" s="65">
        <f t="shared" si="0"/>
        <v>5.2196443602693602E-3</v>
      </c>
      <c r="G19" s="65">
        <f t="shared" si="1"/>
        <v>2.0530829124579125E-3</v>
      </c>
      <c r="H19" s="179">
        <f t="shared" si="2"/>
        <v>176</v>
      </c>
      <c r="I19" s="179">
        <f t="shared" si="3"/>
        <v>0</v>
      </c>
      <c r="J19" s="179">
        <f t="shared" si="4"/>
        <v>0</v>
      </c>
      <c r="K19" s="179">
        <f t="shared" si="5"/>
        <v>0</v>
      </c>
      <c r="L19" s="179">
        <f t="shared" si="6"/>
        <v>176</v>
      </c>
      <c r="M19" s="179">
        <v>1</v>
      </c>
      <c r="N19" s="179">
        <v>12</v>
      </c>
      <c r="O19" s="179">
        <v>19</v>
      </c>
      <c r="P19" s="179">
        <v>3</v>
      </c>
      <c r="Q19" s="179" t="s">
        <v>17</v>
      </c>
      <c r="R19" s="179">
        <v>79372</v>
      </c>
      <c r="S19" s="179">
        <v>31220</v>
      </c>
      <c r="T19" s="180">
        <v>6</v>
      </c>
    </row>
    <row r="20" spans="1:20" hidden="1" outlineLevel="4">
      <c r="A20" s="178">
        <v>3</v>
      </c>
      <c r="B20" s="179" t="s">
        <v>173</v>
      </c>
      <c r="C20" s="179" t="s">
        <v>4</v>
      </c>
      <c r="D20" s="179" t="s">
        <v>21</v>
      </c>
      <c r="E20" s="64">
        <v>6</v>
      </c>
      <c r="F20" s="65">
        <f t="shared" si="0"/>
        <v>3.0767746913580247E-3</v>
      </c>
      <c r="G20" s="65">
        <f t="shared" si="1"/>
        <v>7.7700617283950621E-3</v>
      </c>
      <c r="H20" s="179">
        <f t="shared" si="2"/>
        <v>6</v>
      </c>
      <c r="I20" s="179">
        <f t="shared" si="3"/>
        <v>0</v>
      </c>
      <c r="J20" s="179">
        <f t="shared" si="4"/>
        <v>0</v>
      </c>
      <c r="K20" s="179">
        <f t="shared" si="5"/>
        <v>0</v>
      </c>
      <c r="L20" s="179">
        <f t="shared" si="6"/>
        <v>6</v>
      </c>
      <c r="M20" s="179">
        <v>1</v>
      </c>
      <c r="N20" s="179">
        <v>12</v>
      </c>
      <c r="O20" s="179">
        <v>20</v>
      </c>
      <c r="P20" s="179">
        <v>3</v>
      </c>
      <c r="Q20" s="179" t="s">
        <v>17</v>
      </c>
      <c r="R20" s="179">
        <v>1595</v>
      </c>
      <c r="S20" s="179">
        <v>4028</v>
      </c>
      <c r="T20" s="180">
        <v>6</v>
      </c>
    </row>
    <row r="21" spans="1:20" hidden="1" outlineLevel="3">
      <c r="A21" s="178"/>
      <c r="B21" s="179"/>
      <c r="C21" s="181" t="s">
        <v>144</v>
      </c>
      <c r="D21" s="182"/>
      <c r="E21" s="183">
        <f>SUBTOTAL(9,E17:E20)</f>
        <v>209</v>
      </c>
      <c r="F21" s="184"/>
      <c r="G21" s="184"/>
      <c r="H21" s="179">
        <f>SUBTOTAL(9,H17:H20)</f>
        <v>209</v>
      </c>
      <c r="I21" s="179">
        <f>SUBTOTAL(9,I17:I20)</f>
        <v>0</v>
      </c>
      <c r="J21" s="179">
        <f>SUBTOTAL(9,J17:J20)</f>
        <v>0</v>
      </c>
      <c r="K21" s="179">
        <f>SUBTOTAL(9,K17:K20)</f>
        <v>0</v>
      </c>
      <c r="L21" s="179">
        <f>SUBTOTAL(9,L17:L20)</f>
        <v>209</v>
      </c>
      <c r="M21" s="179"/>
      <c r="N21" s="179"/>
      <c r="O21" s="179"/>
      <c r="P21" s="179"/>
      <c r="Q21" s="179"/>
      <c r="R21" s="179">
        <f>SUBTOTAL(9,R17:R20)</f>
        <v>96783</v>
      </c>
      <c r="S21" s="179">
        <f>SUBTOTAL(9,S17:S20)</f>
        <v>52043</v>
      </c>
      <c r="T21" s="180"/>
    </row>
    <row r="22" spans="1:20" hidden="1" outlineLevel="4">
      <c r="A22" s="178">
        <v>3</v>
      </c>
      <c r="B22" s="179" t="s">
        <v>173</v>
      </c>
      <c r="C22" s="179" t="s">
        <v>5</v>
      </c>
      <c r="D22" s="179" t="s">
        <v>174</v>
      </c>
      <c r="E22" s="64">
        <v>7</v>
      </c>
      <c r="F22" s="65">
        <f t="shared" si="0"/>
        <v>5.1372354497354498E-3</v>
      </c>
      <c r="G22" s="65">
        <f t="shared" si="1"/>
        <v>8.3768187830687832E-2</v>
      </c>
      <c r="H22" s="179">
        <f t="shared" si="2"/>
        <v>0</v>
      </c>
      <c r="I22" s="179">
        <f t="shared" si="3"/>
        <v>7</v>
      </c>
      <c r="J22" s="179">
        <f t="shared" si="4"/>
        <v>0</v>
      </c>
      <c r="K22" s="179">
        <f t="shared" si="5"/>
        <v>0</v>
      </c>
      <c r="L22" s="179">
        <f t="shared" si="6"/>
        <v>7</v>
      </c>
      <c r="M22" s="179">
        <v>1</v>
      </c>
      <c r="N22" s="179">
        <v>12</v>
      </c>
      <c r="O22" s="179">
        <v>235</v>
      </c>
      <c r="P22" s="179">
        <v>4</v>
      </c>
      <c r="Q22" s="179" t="s">
        <v>175</v>
      </c>
      <c r="R22" s="179">
        <v>3107</v>
      </c>
      <c r="S22" s="179">
        <v>50663</v>
      </c>
      <c r="T22" s="180">
        <v>6</v>
      </c>
    </row>
    <row r="23" spans="1:20" hidden="1" outlineLevel="3">
      <c r="A23" s="178"/>
      <c r="B23" s="179"/>
      <c r="C23" s="107" t="s">
        <v>145</v>
      </c>
      <c r="D23" s="108"/>
      <c r="E23" s="109">
        <f>SUBTOTAL(9,E22:E22)</f>
        <v>7</v>
      </c>
      <c r="F23" s="110"/>
      <c r="G23" s="110"/>
      <c r="H23" s="179">
        <f>SUBTOTAL(9,H22:H22)</f>
        <v>0</v>
      </c>
      <c r="I23" s="179">
        <f>SUBTOTAL(9,I22:I22)</f>
        <v>7</v>
      </c>
      <c r="J23" s="179">
        <f>SUBTOTAL(9,J22:J22)</f>
        <v>0</v>
      </c>
      <c r="K23" s="179">
        <f>SUBTOTAL(9,K22:K22)</f>
        <v>0</v>
      </c>
      <c r="L23" s="179">
        <f>SUBTOTAL(9,L22:L22)</f>
        <v>7</v>
      </c>
      <c r="M23" s="179"/>
      <c r="N23" s="179"/>
      <c r="O23" s="179"/>
      <c r="P23" s="179"/>
      <c r="Q23" s="179"/>
      <c r="R23" s="179">
        <f>SUBTOTAL(9,R22:R22)</f>
        <v>3107</v>
      </c>
      <c r="S23" s="179">
        <f>SUBTOTAL(9,S22:S22)</f>
        <v>50663</v>
      </c>
      <c r="T23" s="180"/>
    </row>
    <row r="24" spans="1:20" ht="15.6" hidden="1" outlineLevel="2" collapsed="1">
      <c r="A24" s="178"/>
      <c r="B24" s="111" t="s">
        <v>176</v>
      </c>
      <c r="C24" s="77"/>
      <c r="D24" s="77"/>
      <c r="E24" s="78">
        <f>SUBTOTAL(9,E17:E22)</f>
        <v>216</v>
      </c>
      <c r="F24" s="79">
        <v>5.3524734224965707E-3</v>
      </c>
      <c r="G24" s="79">
        <v>5.5033650548696848E-3</v>
      </c>
      <c r="H24" s="179">
        <f>SUBTOTAL(9,H17:H22)</f>
        <v>209</v>
      </c>
      <c r="I24" s="179">
        <f>SUBTOTAL(9,I17:I22)</f>
        <v>7</v>
      </c>
      <c r="J24" s="179">
        <f>SUBTOTAL(9,J17:J22)</f>
        <v>0</v>
      </c>
      <c r="K24" s="179">
        <f>SUBTOTAL(9,K17:K22)</f>
        <v>0</v>
      </c>
      <c r="L24" s="179">
        <f>SUBTOTAL(9,L17:L22)</f>
        <v>216</v>
      </c>
      <c r="M24" s="179"/>
      <c r="N24" s="179"/>
      <c r="O24" s="179"/>
      <c r="P24" s="179"/>
      <c r="Q24" s="179"/>
      <c r="R24" s="179">
        <f>SUBTOTAL(9,R17:R22)</f>
        <v>99890</v>
      </c>
      <c r="S24" s="179">
        <f>SUBTOTAL(9,S17:S22)</f>
        <v>102706</v>
      </c>
      <c r="T24" s="180"/>
    </row>
    <row r="25" spans="1:20" hidden="1" outlineLevel="4">
      <c r="A25" s="178">
        <v>3</v>
      </c>
      <c r="B25" s="179" t="s">
        <v>24</v>
      </c>
      <c r="C25" s="179" t="s">
        <v>4</v>
      </c>
      <c r="D25" s="179" t="s">
        <v>16</v>
      </c>
      <c r="E25" s="64">
        <v>283</v>
      </c>
      <c r="F25" s="65">
        <f t="shared" si="0"/>
        <v>4.9603700431880646E-3</v>
      </c>
      <c r="G25" s="65">
        <f t="shared" si="1"/>
        <v>1.8472304017798716E-3</v>
      </c>
      <c r="H25" s="179">
        <f t="shared" si="2"/>
        <v>283</v>
      </c>
      <c r="I25" s="179">
        <f t="shared" si="3"/>
        <v>0</v>
      </c>
      <c r="J25" s="179">
        <f t="shared" si="4"/>
        <v>0</v>
      </c>
      <c r="K25" s="179">
        <f t="shared" si="5"/>
        <v>0</v>
      </c>
      <c r="L25" s="179">
        <f t="shared" si="6"/>
        <v>283</v>
      </c>
      <c r="M25" s="179">
        <v>1</v>
      </c>
      <c r="N25" s="179">
        <v>30</v>
      </c>
      <c r="O25" s="179">
        <v>17</v>
      </c>
      <c r="P25" s="179">
        <v>3</v>
      </c>
      <c r="Q25" s="179" t="s">
        <v>17</v>
      </c>
      <c r="R25" s="179">
        <v>121287</v>
      </c>
      <c r="S25" s="179">
        <v>45167</v>
      </c>
      <c r="T25" s="180">
        <v>6</v>
      </c>
    </row>
    <row r="26" spans="1:20" hidden="1" outlineLevel="4">
      <c r="A26" s="178">
        <v>3</v>
      </c>
      <c r="B26" s="179" t="s">
        <v>24</v>
      </c>
      <c r="C26" s="179" t="s">
        <v>4</v>
      </c>
      <c r="D26" s="179" t="s">
        <v>19</v>
      </c>
      <c r="E26" s="64">
        <v>106</v>
      </c>
      <c r="F26" s="65">
        <f t="shared" si="0"/>
        <v>4.6580188679245281E-3</v>
      </c>
      <c r="G26" s="65">
        <f t="shared" si="1"/>
        <v>1.3948943046820407E-3</v>
      </c>
      <c r="H26" s="179">
        <f t="shared" si="2"/>
        <v>106</v>
      </c>
      <c r="I26" s="179">
        <f t="shared" si="3"/>
        <v>0</v>
      </c>
      <c r="J26" s="179">
        <f t="shared" si="4"/>
        <v>0</v>
      </c>
      <c r="K26" s="179">
        <f t="shared" si="5"/>
        <v>0</v>
      </c>
      <c r="L26" s="179">
        <f t="shared" si="6"/>
        <v>106</v>
      </c>
      <c r="M26" s="179">
        <v>1</v>
      </c>
      <c r="N26" s="179">
        <v>30</v>
      </c>
      <c r="O26" s="179">
        <v>18</v>
      </c>
      <c r="P26" s="179">
        <v>3</v>
      </c>
      <c r="Q26" s="179" t="s">
        <v>17</v>
      </c>
      <c r="R26" s="179">
        <v>42660</v>
      </c>
      <c r="S26" s="179">
        <v>12775</v>
      </c>
      <c r="T26" s="180">
        <v>6</v>
      </c>
    </row>
    <row r="27" spans="1:20" hidden="1" outlineLevel="4">
      <c r="A27" s="178">
        <v>3</v>
      </c>
      <c r="B27" s="179" t="s">
        <v>24</v>
      </c>
      <c r="C27" s="179" t="s">
        <v>4</v>
      </c>
      <c r="D27" s="179" t="s">
        <v>21</v>
      </c>
      <c r="E27" s="64">
        <v>16</v>
      </c>
      <c r="F27" s="65">
        <f t="shared" si="0"/>
        <v>4.8560474537037036E-3</v>
      </c>
      <c r="G27" s="65">
        <f t="shared" si="1"/>
        <v>1.2434895833333334E-3</v>
      </c>
      <c r="H27" s="179">
        <f t="shared" si="2"/>
        <v>16</v>
      </c>
      <c r="I27" s="179">
        <f t="shared" si="3"/>
        <v>0</v>
      </c>
      <c r="J27" s="179">
        <f t="shared" si="4"/>
        <v>0</v>
      </c>
      <c r="K27" s="179">
        <f t="shared" si="5"/>
        <v>0</v>
      </c>
      <c r="L27" s="179">
        <f t="shared" si="6"/>
        <v>16</v>
      </c>
      <c r="M27" s="179">
        <v>1</v>
      </c>
      <c r="N27" s="179">
        <v>30</v>
      </c>
      <c r="O27" s="179">
        <v>20</v>
      </c>
      <c r="P27" s="179">
        <v>3</v>
      </c>
      <c r="Q27" s="179" t="s">
        <v>17</v>
      </c>
      <c r="R27" s="179">
        <v>6713</v>
      </c>
      <c r="S27" s="179">
        <v>1719</v>
      </c>
      <c r="T27" s="180">
        <v>6</v>
      </c>
    </row>
    <row r="28" spans="1:20" hidden="1" outlineLevel="4">
      <c r="A28" s="178">
        <v>3</v>
      </c>
      <c r="B28" s="179" t="s">
        <v>24</v>
      </c>
      <c r="C28" s="179" t="s">
        <v>4</v>
      </c>
      <c r="D28" s="179" t="s">
        <v>109</v>
      </c>
      <c r="E28" s="64">
        <v>436</v>
      </c>
      <c r="F28" s="65">
        <f t="shared" si="0"/>
        <v>4.974621984369691E-3</v>
      </c>
      <c r="G28" s="65">
        <f t="shared" si="1"/>
        <v>1.1175617991845057E-3</v>
      </c>
      <c r="H28" s="179">
        <f t="shared" si="2"/>
        <v>436</v>
      </c>
      <c r="I28" s="179">
        <f t="shared" si="3"/>
        <v>0</v>
      </c>
      <c r="J28" s="179">
        <f t="shared" si="4"/>
        <v>0</v>
      </c>
      <c r="K28" s="179">
        <f t="shared" si="5"/>
        <v>436</v>
      </c>
      <c r="L28" s="179">
        <f t="shared" si="6"/>
        <v>0</v>
      </c>
      <c r="M28" s="179">
        <v>3</v>
      </c>
      <c r="N28" s="179">
        <v>30</v>
      </c>
      <c r="O28" s="179">
        <v>162</v>
      </c>
      <c r="P28" s="179">
        <v>3</v>
      </c>
      <c r="Q28" s="179" t="s">
        <v>17</v>
      </c>
      <c r="R28" s="179">
        <v>187396</v>
      </c>
      <c r="S28" s="179">
        <v>42099</v>
      </c>
      <c r="T28" s="180">
        <v>6</v>
      </c>
    </row>
    <row r="29" spans="1:20" hidden="1" outlineLevel="4">
      <c r="A29" s="178">
        <v>3</v>
      </c>
      <c r="B29" s="179" t="s">
        <v>24</v>
      </c>
      <c r="C29" s="179" t="s">
        <v>4</v>
      </c>
      <c r="D29" s="179" t="s">
        <v>107</v>
      </c>
      <c r="E29" s="64">
        <v>31</v>
      </c>
      <c r="F29" s="65">
        <f t="shared" si="0"/>
        <v>8.5842293906810037E-3</v>
      </c>
      <c r="G29" s="65">
        <f t="shared" si="1"/>
        <v>0</v>
      </c>
      <c r="H29" s="179">
        <f t="shared" si="2"/>
        <v>31</v>
      </c>
      <c r="I29" s="179">
        <f t="shared" si="3"/>
        <v>0</v>
      </c>
      <c r="J29" s="179">
        <f t="shared" si="4"/>
        <v>0</v>
      </c>
      <c r="K29" s="179">
        <f t="shared" si="5"/>
        <v>0</v>
      </c>
      <c r="L29" s="179">
        <f t="shared" si="6"/>
        <v>31</v>
      </c>
      <c r="M29" s="179">
        <v>8</v>
      </c>
      <c r="N29" s="179">
        <v>30</v>
      </c>
      <c r="O29" s="179">
        <v>217</v>
      </c>
      <c r="P29" s="179">
        <v>3</v>
      </c>
      <c r="Q29" s="179" t="s">
        <v>17</v>
      </c>
      <c r="R29" s="179">
        <v>22992</v>
      </c>
      <c r="S29" s="179">
        <v>0</v>
      </c>
      <c r="T29" s="180">
        <v>6</v>
      </c>
    </row>
    <row r="30" spans="1:20" hidden="1" outlineLevel="4">
      <c r="A30" s="178">
        <v>3</v>
      </c>
      <c r="B30" s="179" t="s">
        <v>24</v>
      </c>
      <c r="C30" s="179" t="s">
        <v>4</v>
      </c>
      <c r="D30" s="179" t="s">
        <v>111</v>
      </c>
      <c r="E30" s="64">
        <v>2</v>
      </c>
      <c r="F30" s="65">
        <f t="shared" si="0"/>
        <v>5.2083333333333333E-4</v>
      </c>
      <c r="G30" s="65">
        <f t="shared" si="1"/>
        <v>1.1805555555555556E-3</v>
      </c>
      <c r="H30" s="179">
        <f t="shared" si="2"/>
        <v>2</v>
      </c>
      <c r="I30" s="179">
        <f t="shared" si="3"/>
        <v>0</v>
      </c>
      <c r="J30" s="179">
        <f t="shared" si="4"/>
        <v>0</v>
      </c>
      <c r="K30" s="179">
        <f t="shared" si="5"/>
        <v>2</v>
      </c>
      <c r="L30" s="179">
        <f t="shared" si="6"/>
        <v>0</v>
      </c>
      <c r="M30" s="179">
        <v>3</v>
      </c>
      <c r="N30" s="179">
        <v>30</v>
      </c>
      <c r="O30" s="179">
        <v>224</v>
      </c>
      <c r="P30" s="179">
        <v>3</v>
      </c>
      <c r="Q30" s="179" t="s">
        <v>17</v>
      </c>
      <c r="R30" s="179">
        <v>90</v>
      </c>
      <c r="S30" s="179">
        <v>204</v>
      </c>
      <c r="T30" s="180">
        <v>6</v>
      </c>
    </row>
    <row r="31" spans="1:20" hidden="1" outlineLevel="3">
      <c r="A31" s="178"/>
      <c r="B31" s="179"/>
      <c r="C31" s="181" t="s">
        <v>144</v>
      </c>
      <c r="D31" s="182"/>
      <c r="E31" s="183">
        <f>SUBTOTAL(9,E25:E30)</f>
        <v>874</v>
      </c>
      <c r="F31" s="184"/>
      <c r="G31" s="184"/>
      <c r="H31" s="179">
        <f>SUBTOTAL(9,H25:H30)</f>
        <v>874</v>
      </c>
      <c r="I31" s="179">
        <f>SUBTOTAL(9,I25:I30)</f>
        <v>0</v>
      </c>
      <c r="J31" s="179">
        <f>SUBTOTAL(9,J25:J30)</f>
        <v>0</v>
      </c>
      <c r="K31" s="179">
        <f>SUBTOTAL(9,K25:K30)</f>
        <v>438</v>
      </c>
      <c r="L31" s="179">
        <f>SUBTOTAL(9,L25:L30)</f>
        <v>436</v>
      </c>
      <c r="M31" s="179"/>
      <c r="N31" s="179"/>
      <c r="O31" s="179"/>
      <c r="P31" s="179"/>
      <c r="Q31" s="179"/>
      <c r="R31" s="179">
        <f>SUBTOTAL(9,R25:R30)</f>
        <v>381138</v>
      </c>
      <c r="S31" s="179">
        <f>SUBTOTAL(9,S25:S30)</f>
        <v>101964</v>
      </c>
      <c r="T31" s="180"/>
    </row>
    <row r="32" spans="1:20" hidden="1" outlineLevel="4">
      <c r="A32" s="178">
        <v>3</v>
      </c>
      <c r="B32" s="179" t="s">
        <v>24</v>
      </c>
      <c r="C32" s="179" t="s">
        <v>6</v>
      </c>
      <c r="D32" s="179" t="s">
        <v>113</v>
      </c>
      <c r="E32" s="64">
        <v>543</v>
      </c>
      <c r="F32" s="65">
        <f t="shared" si="0"/>
        <v>9.9848876270377199E-3</v>
      </c>
      <c r="G32" s="65">
        <f t="shared" si="1"/>
        <v>3.9241439874496964E-3</v>
      </c>
      <c r="H32" s="179">
        <f t="shared" si="2"/>
        <v>0</v>
      </c>
      <c r="I32" s="179">
        <f t="shared" si="3"/>
        <v>0</v>
      </c>
      <c r="J32" s="179">
        <f t="shared" si="4"/>
        <v>543</v>
      </c>
      <c r="K32" s="179">
        <f t="shared" si="5"/>
        <v>543</v>
      </c>
      <c r="L32" s="179">
        <f t="shared" si="6"/>
        <v>0</v>
      </c>
      <c r="M32" s="179">
        <v>3</v>
      </c>
      <c r="N32" s="179">
        <v>30</v>
      </c>
      <c r="O32" s="179">
        <v>202</v>
      </c>
      <c r="P32" s="179">
        <v>5</v>
      </c>
      <c r="Q32" s="179" t="s">
        <v>6</v>
      </c>
      <c r="R32" s="179">
        <v>468443</v>
      </c>
      <c r="S32" s="179">
        <v>184102</v>
      </c>
      <c r="T32" s="180">
        <v>6</v>
      </c>
    </row>
    <row r="33" spans="1:20" hidden="1" outlineLevel="3">
      <c r="A33" s="178"/>
      <c r="B33" s="179"/>
      <c r="C33" s="112" t="s">
        <v>146</v>
      </c>
      <c r="D33" s="113"/>
      <c r="E33" s="114">
        <f>SUBTOTAL(9,E32:E32)</f>
        <v>543</v>
      </c>
      <c r="F33" s="115"/>
      <c r="G33" s="115"/>
      <c r="H33" s="179">
        <f>SUBTOTAL(9,H32:H32)</f>
        <v>0</v>
      </c>
      <c r="I33" s="179">
        <f>SUBTOTAL(9,I32:I32)</f>
        <v>0</v>
      </c>
      <c r="J33" s="179">
        <f>SUBTOTAL(9,J32:J32)</f>
        <v>543</v>
      </c>
      <c r="K33" s="179">
        <f>SUBTOTAL(9,K32:K32)</f>
        <v>543</v>
      </c>
      <c r="L33" s="179">
        <f>SUBTOTAL(9,L32:L32)</f>
        <v>0</v>
      </c>
      <c r="M33" s="179"/>
      <c r="N33" s="179"/>
      <c r="O33" s="179"/>
      <c r="P33" s="179"/>
      <c r="Q33" s="179"/>
      <c r="R33" s="179">
        <f>SUBTOTAL(9,R32:R32)</f>
        <v>468443</v>
      </c>
      <c r="S33" s="179">
        <f>SUBTOTAL(9,S32:S32)</f>
        <v>184102</v>
      </c>
      <c r="T33" s="180"/>
    </row>
    <row r="34" spans="1:20" ht="15.6" hidden="1" outlineLevel="2" collapsed="1">
      <c r="A34" s="178"/>
      <c r="B34" s="111" t="s">
        <v>82</v>
      </c>
      <c r="C34" s="77"/>
      <c r="D34" s="77"/>
      <c r="E34" s="78">
        <f>SUBTOTAL(9,E25:E32)</f>
        <v>1417</v>
      </c>
      <c r="F34" s="79">
        <v>6.9393884445489952E-3</v>
      </c>
      <c r="G34" s="79">
        <v>2.3365907368200945E-3</v>
      </c>
      <c r="H34" s="179">
        <f>SUBTOTAL(9,H25:H32)</f>
        <v>874</v>
      </c>
      <c r="I34" s="179">
        <f>SUBTOTAL(9,I25:I32)</f>
        <v>0</v>
      </c>
      <c r="J34" s="179">
        <f>SUBTOTAL(9,J25:J32)</f>
        <v>543</v>
      </c>
      <c r="K34" s="179">
        <f>SUBTOTAL(9,K25:K32)</f>
        <v>981</v>
      </c>
      <c r="L34" s="179">
        <f>SUBTOTAL(9,L25:L32)</f>
        <v>436</v>
      </c>
      <c r="M34" s="179"/>
      <c r="N34" s="179"/>
      <c r="O34" s="179"/>
      <c r="P34" s="179"/>
      <c r="Q34" s="179"/>
      <c r="R34" s="179">
        <f>SUBTOTAL(9,R25:R32)</f>
        <v>849581</v>
      </c>
      <c r="S34" s="179">
        <f>SUBTOTAL(9,S25:S32)</f>
        <v>286066</v>
      </c>
      <c r="T34" s="180"/>
    </row>
    <row r="35" spans="1:20" hidden="1" outlineLevel="4">
      <c r="A35" s="178">
        <v>3</v>
      </c>
      <c r="B35" s="179" t="s">
        <v>25</v>
      </c>
      <c r="C35" s="179" t="s">
        <v>4</v>
      </c>
      <c r="D35" s="179" t="s">
        <v>16</v>
      </c>
      <c r="E35" s="64">
        <v>60</v>
      </c>
      <c r="F35" s="65">
        <f t="shared" si="0"/>
        <v>6.3780864197530871E-3</v>
      </c>
      <c r="G35" s="65">
        <f t="shared" si="1"/>
        <v>6.4293981481481485E-3</v>
      </c>
      <c r="H35" s="179">
        <f t="shared" si="2"/>
        <v>60</v>
      </c>
      <c r="I35" s="179">
        <f t="shared" si="3"/>
        <v>0</v>
      </c>
      <c r="J35" s="179">
        <f t="shared" si="4"/>
        <v>0</v>
      </c>
      <c r="K35" s="179">
        <f t="shared" si="5"/>
        <v>0</v>
      </c>
      <c r="L35" s="179">
        <f t="shared" si="6"/>
        <v>60</v>
      </c>
      <c r="M35" s="179">
        <v>1</v>
      </c>
      <c r="N35" s="179">
        <v>27</v>
      </c>
      <c r="O35" s="179">
        <v>17</v>
      </c>
      <c r="P35" s="179">
        <v>3</v>
      </c>
      <c r="Q35" s="179" t="s">
        <v>17</v>
      </c>
      <c r="R35" s="179">
        <v>33064</v>
      </c>
      <c r="S35" s="179">
        <v>33330</v>
      </c>
      <c r="T35" s="180">
        <v>6</v>
      </c>
    </row>
    <row r="36" spans="1:20" hidden="1" outlineLevel="4">
      <c r="A36" s="178">
        <v>3</v>
      </c>
      <c r="B36" s="179" t="s">
        <v>25</v>
      </c>
      <c r="C36" s="179" t="s">
        <v>4</v>
      </c>
      <c r="D36" s="179" t="s">
        <v>19</v>
      </c>
      <c r="E36" s="64">
        <v>78</v>
      </c>
      <c r="F36" s="65">
        <f t="shared" si="0"/>
        <v>7.8165064102564095E-3</v>
      </c>
      <c r="G36" s="65">
        <f t="shared" si="1"/>
        <v>3.9742105887939222E-3</v>
      </c>
      <c r="H36" s="179">
        <f t="shared" si="2"/>
        <v>78</v>
      </c>
      <c r="I36" s="179">
        <f t="shared" si="3"/>
        <v>0</v>
      </c>
      <c r="J36" s="179">
        <f t="shared" si="4"/>
        <v>0</v>
      </c>
      <c r="K36" s="179">
        <f t="shared" si="5"/>
        <v>0</v>
      </c>
      <c r="L36" s="179">
        <f t="shared" si="6"/>
        <v>78</v>
      </c>
      <c r="M36" s="179">
        <v>1</v>
      </c>
      <c r="N36" s="179">
        <v>27</v>
      </c>
      <c r="O36" s="179">
        <v>18</v>
      </c>
      <c r="P36" s="179">
        <v>3</v>
      </c>
      <c r="Q36" s="179" t="s">
        <v>17</v>
      </c>
      <c r="R36" s="179">
        <v>52677</v>
      </c>
      <c r="S36" s="179">
        <v>26783</v>
      </c>
      <c r="T36" s="180">
        <v>6</v>
      </c>
    </row>
    <row r="37" spans="1:20" hidden="1" outlineLevel="4">
      <c r="A37" s="178">
        <v>3</v>
      </c>
      <c r="B37" s="179" t="s">
        <v>25</v>
      </c>
      <c r="C37" s="179" t="s">
        <v>4</v>
      </c>
      <c r="D37" s="179" t="s">
        <v>21</v>
      </c>
      <c r="E37" s="64">
        <v>10</v>
      </c>
      <c r="F37" s="65">
        <f t="shared" si="0"/>
        <v>3.4837962962962965E-3</v>
      </c>
      <c r="G37" s="65">
        <f t="shared" si="1"/>
        <v>8.711805555555556E-3</v>
      </c>
      <c r="H37" s="179">
        <f t="shared" si="2"/>
        <v>10</v>
      </c>
      <c r="I37" s="179">
        <f t="shared" si="3"/>
        <v>0</v>
      </c>
      <c r="J37" s="179">
        <f t="shared" si="4"/>
        <v>0</v>
      </c>
      <c r="K37" s="179">
        <f t="shared" si="5"/>
        <v>0</v>
      </c>
      <c r="L37" s="179">
        <f t="shared" si="6"/>
        <v>10</v>
      </c>
      <c r="M37" s="179">
        <v>1</v>
      </c>
      <c r="N37" s="179">
        <v>27</v>
      </c>
      <c r="O37" s="179">
        <v>20</v>
      </c>
      <c r="P37" s="179">
        <v>3</v>
      </c>
      <c r="Q37" s="179" t="s">
        <v>17</v>
      </c>
      <c r="R37" s="179">
        <v>3010</v>
      </c>
      <c r="S37" s="179">
        <v>7527</v>
      </c>
      <c r="T37" s="180">
        <v>6</v>
      </c>
    </row>
    <row r="38" spans="1:20" hidden="1" outlineLevel="4">
      <c r="A38" s="178">
        <v>3</v>
      </c>
      <c r="B38" s="179" t="s">
        <v>25</v>
      </c>
      <c r="C38" s="179" t="s">
        <v>4</v>
      </c>
      <c r="D38" s="179" t="s">
        <v>109</v>
      </c>
      <c r="E38" s="64">
        <v>301</v>
      </c>
      <c r="F38" s="65">
        <f t="shared" si="0"/>
        <v>6.2659960625076911E-3</v>
      </c>
      <c r="G38" s="65">
        <f t="shared" si="1"/>
        <v>3.0250630614002704E-3</v>
      </c>
      <c r="H38" s="179">
        <f t="shared" si="2"/>
        <v>301</v>
      </c>
      <c r="I38" s="179">
        <f t="shared" si="3"/>
        <v>0</v>
      </c>
      <c r="J38" s="179">
        <f t="shared" si="4"/>
        <v>0</v>
      </c>
      <c r="K38" s="179">
        <f t="shared" si="5"/>
        <v>301</v>
      </c>
      <c r="L38" s="179">
        <f t="shared" si="6"/>
        <v>0</v>
      </c>
      <c r="M38" s="179">
        <v>3</v>
      </c>
      <c r="N38" s="179">
        <v>27</v>
      </c>
      <c r="O38" s="179">
        <v>162</v>
      </c>
      <c r="P38" s="179">
        <v>3</v>
      </c>
      <c r="Q38" s="179" t="s">
        <v>17</v>
      </c>
      <c r="R38" s="179">
        <v>162956</v>
      </c>
      <c r="S38" s="179">
        <v>78671</v>
      </c>
      <c r="T38" s="180">
        <v>6</v>
      </c>
    </row>
    <row r="39" spans="1:20" hidden="1" outlineLevel="4">
      <c r="A39" s="178">
        <v>3</v>
      </c>
      <c r="B39" s="179" t="s">
        <v>25</v>
      </c>
      <c r="C39" s="179" t="s">
        <v>4</v>
      </c>
      <c r="D39" s="179" t="s">
        <v>107</v>
      </c>
      <c r="E39" s="64">
        <v>41</v>
      </c>
      <c r="F39" s="65">
        <f t="shared" si="0"/>
        <v>1.947634372177055E-2</v>
      </c>
      <c r="G39" s="65">
        <f t="shared" si="1"/>
        <v>2.8229448961156282E-7</v>
      </c>
      <c r="H39" s="179">
        <f t="shared" si="2"/>
        <v>41</v>
      </c>
      <c r="I39" s="179">
        <f t="shared" si="3"/>
        <v>0</v>
      </c>
      <c r="J39" s="179">
        <f t="shared" si="4"/>
        <v>0</v>
      </c>
      <c r="K39" s="179">
        <f t="shared" si="5"/>
        <v>0</v>
      </c>
      <c r="L39" s="179">
        <f t="shared" si="6"/>
        <v>41</v>
      </c>
      <c r="M39" s="179">
        <v>8</v>
      </c>
      <c r="N39" s="179">
        <v>27</v>
      </c>
      <c r="O39" s="179">
        <v>217</v>
      </c>
      <c r="P39" s="179">
        <v>3</v>
      </c>
      <c r="Q39" s="179" t="s">
        <v>17</v>
      </c>
      <c r="R39" s="179">
        <v>68993</v>
      </c>
      <c r="S39" s="179">
        <v>1</v>
      </c>
      <c r="T39" s="180">
        <v>6</v>
      </c>
    </row>
    <row r="40" spans="1:20" hidden="1" outlineLevel="3">
      <c r="A40" s="178"/>
      <c r="B40" s="179"/>
      <c r="C40" s="181" t="s">
        <v>144</v>
      </c>
      <c r="D40" s="182"/>
      <c r="E40" s="183">
        <f>SUBTOTAL(9,E35:E39)</f>
        <v>490</v>
      </c>
      <c r="F40" s="184"/>
      <c r="G40" s="184"/>
      <c r="H40" s="179">
        <f>SUBTOTAL(9,H35:H39)</f>
        <v>490</v>
      </c>
      <c r="I40" s="179">
        <f>SUBTOTAL(9,I35:I39)</f>
        <v>0</v>
      </c>
      <c r="J40" s="179">
        <f>SUBTOTAL(9,J35:J39)</f>
        <v>0</v>
      </c>
      <c r="K40" s="179">
        <f>SUBTOTAL(9,K35:K39)</f>
        <v>301</v>
      </c>
      <c r="L40" s="179">
        <f>SUBTOTAL(9,L35:L39)</f>
        <v>189</v>
      </c>
      <c r="M40" s="179"/>
      <c r="N40" s="179"/>
      <c r="O40" s="179"/>
      <c r="P40" s="179"/>
      <c r="Q40" s="179"/>
      <c r="R40" s="179">
        <f>SUBTOTAL(9,R35:R39)</f>
        <v>320700</v>
      </c>
      <c r="S40" s="179">
        <f>SUBTOTAL(9,S35:S39)</f>
        <v>146312</v>
      </c>
      <c r="T40" s="180"/>
    </row>
    <row r="41" spans="1:20" hidden="1" outlineLevel="4">
      <c r="A41" s="178">
        <v>3</v>
      </c>
      <c r="B41" s="179" t="s">
        <v>25</v>
      </c>
      <c r="C41" s="179" t="s">
        <v>6</v>
      </c>
      <c r="D41" s="179" t="s">
        <v>114</v>
      </c>
      <c r="E41" s="64">
        <v>192</v>
      </c>
      <c r="F41" s="65">
        <f t="shared" si="0"/>
        <v>2.023564091435185E-2</v>
      </c>
      <c r="G41" s="65">
        <f t="shared" si="1"/>
        <v>7.365752797067901E-3</v>
      </c>
      <c r="H41" s="179">
        <f t="shared" si="2"/>
        <v>0</v>
      </c>
      <c r="I41" s="179">
        <f t="shared" si="3"/>
        <v>0</v>
      </c>
      <c r="J41" s="179">
        <f t="shared" si="4"/>
        <v>192</v>
      </c>
      <c r="K41" s="179">
        <f t="shared" si="5"/>
        <v>192</v>
      </c>
      <c r="L41" s="179">
        <f t="shared" si="6"/>
        <v>0</v>
      </c>
      <c r="M41" s="179">
        <v>3</v>
      </c>
      <c r="N41" s="179">
        <v>27</v>
      </c>
      <c r="O41" s="179">
        <v>169</v>
      </c>
      <c r="P41" s="179">
        <v>5</v>
      </c>
      <c r="Q41" s="179" t="s">
        <v>6</v>
      </c>
      <c r="R41" s="179">
        <v>335685</v>
      </c>
      <c r="S41" s="179">
        <v>122189</v>
      </c>
      <c r="T41" s="180">
        <v>6</v>
      </c>
    </row>
    <row r="42" spans="1:20" hidden="1" outlineLevel="3">
      <c r="A42" s="178"/>
      <c r="B42" s="179"/>
      <c r="C42" s="112" t="s">
        <v>146</v>
      </c>
      <c r="D42" s="113"/>
      <c r="E42" s="114">
        <f>SUBTOTAL(9,E41:E41)</f>
        <v>192</v>
      </c>
      <c r="F42" s="115"/>
      <c r="G42" s="115"/>
      <c r="H42" s="179">
        <f>SUBTOTAL(9,H41:H41)</f>
        <v>0</v>
      </c>
      <c r="I42" s="179">
        <f>SUBTOTAL(9,I41:I41)</f>
        <v>0</v>
      </c>
      <c r="J42" s="179">
        <f>SUBTOTAL(9,J41:J41)</f>
        <v>192</v>
      </c>
      <c r="K42" s="179">
        <f>SUBTOTAL(9,K41:K41)</f>
        <v>192</v>
      </c>
      <c r="L42" s="179">
        <f>SUBTOTAL(9,L41:L41)</f>
        <v>0</v>
      </c>
      <c r="M42" s="179"/>
      <c r="N42" s="179"/>
      <c r="O42" s="179"/>
      <c r="P42" s="179"/>
      <c r="Q42" s="179"/>
      <c r="R42" s="179">
        <f>SUBTOTAL(9,R41:R41)</f>
        <v>335685</v>
      </c>
      <c r="S42" s="179">
        <f>SUBTOTAL(9,S41:S41)</f>
        <v>122189</v>
      </c>
      <c r="T42" s="180"/>
    </row>
    <row r="43" spans="1:20" ht="15.6" hidden="1" outlineLevel="2" collapsed="1">
      <c r="A43" s="178"/>
      <c r="B43" s="111" t="s">
        <v>83</v>
      </c>
      <c r="C43" s="77"/>
      <c r="D43" s="77"/>
      <c r="E43" s="78">
        <f>SUBTOTAL(9,E35:E41)</f>
        <v>682</v>
      </c>
      <c r="F43" s="79">
        <v>1.1139367464972304E-2</v>
      </c>
      <c r="G43" s="79">
        <v>4.5566722330835233E-3</v>
      </c>
      <c r="H43" s="179">
        <f>SUBTOTAL(9,H35:H41)</f>
        <v>490</v>
      </c>
      <c r="I43" s="179">
        <f>SUBTOTAL(9,I35:I41)</f>
        <v>0</v>
      </c>
      <c r="J43" s="179">
        <f>SUBTOTAL(9,J35:J41)</f>
        <v>192</v>
      </c>
      <c r="K43" s="179">
        <f>SUBTOTAL(9,K35:K41)</f>
        <v>493</v>
      </c>
      <c r="L43" s="179">
        <f>SUBTOTAL(9,L35:L41)</f>
        <v>189</v>
      </c>
      <c r="M43" s="179"/>
      <c r="N43" s="179"/>
      <c r="O43" s="179"/>
      <c r="P43" s="179"/>
      <c r="Q43" s="179"/>
      <c r="R43" s="179">
        <f>SUBTOTAL(9,R35:R41)</f>
        <v>656385</v>
      </c>
      <c r="S43" s="179">
        <f>SUBTOTAL(9,S35:S41)</f>
        <v>268501</v>
      </c>
      <c r="T43" s="180"/>
    </row>
    <row r="44" spans="1:20" hidden="1" outlineLevel="4">
      <c r="A44" s="178">
        <v>3</v>
      </c>
      <c r="B44" s="179" t="s">
        <v>26</v>
      </c>
      <c r="C44" s="179" t="s">
        <v>4</v>
      </c>
      <c r="D44" s="179" t="s">
        <v>16</v>
      </c>
      <c r="E44" s="64">
        <v>536</v>
      </c>
      <c r="F44" s="65">
        <f t="shared" si="0"/>
        <v>7.4317431937534553E-3</v>
      </c>
      <c r="G44" s="65">
        <f t="shared" si="1"/>
        <v>5.5277216348811496E-3</v>
      </c>
      <c r="H44" s="179">
        <f t="shared" si="2"/>
        <v>536</v>
      </c>
      <c r="I44" s="179">
        <f t="shared" si="3"/>
        <v>0</v>
      </c>
      <c r="J44" s="179">
        <f t="shared" si="4"/>
        <v>0</v>
      </c>
      <c r="K44" s="179">
        <f t="shared" si="5"/>
        <v>0</v>
      </c>
      <c r="L44" s="179">
        <f t="shared" si="6"/>
        <v>536</v>
      </c>
      <c r="M44" s="179">
        <v>1</v>
      </c>
      <c r="N44" s="179">
        <v>16</v>
      </c>
      <c r="O44" s="179">
        <v>17</v>
      </c>
      <c r="P44" s="179">
        <v>3</v>
      </c>
      <c r="Q44" s="179" t="s">
        <v>17</v>
      </c>
      <c r="R44" s="179">
        <v>344167</v>
      </c>
      <c r="S44" s="179">
        <v>255991</v>
      </c>
      <c r="T44" s="180">
        <v>6</v>
      </c>
    </row>
    <row r="45" spans="1:20" hidden="1" outlineLevel="4">
      <c r="A45" s="178">
        <v>3</v>
      </c>
      <c r="B45" s="179" t="s">
        <v>26</v>
      </c>
      <c r="C45" s="179" t="s">
        <v>4</v>
      </c>
      <c r="D45" s="179" t="s">
        <v>19</v>
      </c>
      <c r="E45" s="64">
        <v>51</v>
      </c>
      <c r="F45" s="65">
        <f t="shared" si="0"/>
        <v>6.5552378358750907E-3</v>
      </c>
      <c r="G45" s="65">
        <f t="shared" si="1"/>
        <v>7.5240559186637622E-3</v>
      </c>
      <c r="H45" s="179">
        <f t="shared" si="2"/>
        <v>51</v>
      </c>
      <c r="I45" s="179">
        <f t="shared" si="3"/>
        <v>0</v>
      </c>
      <c r="J45" s="179">
        <f t="shared" si="4"/>
        <v>0</v>
      </c>
      <c r="K45" s="179">
        <f t="shared" si="5"/>
        <v>0</v>
      </c>
      <c r="L45" s="179">
        <f t="shared" si="6"/>
        <v>51</v>
      </c>
      <c r="M45" s="179">
        <v>1</v>
      </c>
      <c r="N45" s="179">
        <v>16</v>
      </c>
      <c r="O45" s="179">
        <v>18</v>
      </c>
      <c r="P45" s="179">
        <v>3</v>
      </c>
      <c r="Q45" s="179" t="s">
        <v>17</v>
      </c>
      <c r="R45" s="179">
        <v>28885</v>
      </c>
      <c r="S45" s="179">
        <v>33154</v>
      </c>
      <c r="T45" s="180">
        <v>6</v>
      </c>
    </row>
    <row r="46" spans="1:20" hidden="1" outlineLevel="4">
      <c r="A46" s="178">
        <v>3</v>
      </c>
      <c r="B46" s="179" t="s">
        <v>26</v>
      </c>
      <c r="C46" s="179" t="s">
        <v>4</v>
      </c>
      <c r="D46" s="179" t="s">
        <v>20</v>
      </c>
      <c r="E46" s="64">
        <v>429</v>
      </c>
      <c r="F46" s="65">
        <f t="shared" si="0"/>
        <v>8.2716049382716046E-3</v>
      </c>
      <c r="G46" s="65">
        <f t="shared" si="1"/>
        <v>7.2649572649572652E-3</v>
      </c>
      <c r="H46" s="179">
        <f t="shared" si="2"/>
        <v>429</v>
      </c>
      <c r="I46" s="179">
        <f t="shared" si="3"/>
        <v>0</v>
      </c>
      <c r="J46" s="179">
        <f t="shared" si="4"/>
        <v>0</v>
      </c>
      <c r="K46" s="179">
        <f t="shared" si="5"/>
        <v>0</v>
      </c>
      <c r="L46" s="179">
        <f t="shared" si="6"/>
        <v>429</v>
      </c>
      <c r="M46" s="179">
        <v>1</v>
      </c>
      <c r="N46" s="179">
        <v>16</v>
      </c>
      <c r="O46" s="179">
        <v>19</v>
      </c>
      <c r="P46" s="179">
        <v>3</v>
      </c>
      <c r="Q46" s="179" t="s">
        <v>17</v>
      </c>
      <c r="R46" s="179">
        <v>306592</v>
      </c>
      <c r="S46" s="179">
        <v>269280</v>
      </c>
      <c r="T46" s="180">
        <v>6</v>
      </c>
    </row>
    <row r="47" spans="1:20" hidden="1" outlineLevel="4">
      <c r="A47" s="178">
        <v>3</v>
      </c>
      <c r="B47" s="179" t="s">
        <v>26</v>
      </c>
      <c r="C47" s="179" t="s">
        <v>4</v>
      </c>
      <c r="D47" s="179" t="s">
        <v>21</v>
      </c>
      <c r="E47" s="64">
        <v>25</v>
      </c>
      <c r="F47" s="65">
        <f t="shared" si="0"/>
        <v>6.15787037037037E-3</v>
      </c>
      <c r="G47" s="65">
        <f t="shared" si="1"/>
        <v>6.5736111111111117E-3</v>
      </c>
      <c r="H47" s="179">
        <f t="shared" si="2"/>
        <v>25</v>
      </c>
      <c r="I47" s="179">
        <f t="shared" si="3"/>
        <v>0</v>
      </c>
      <c r="J47" s="179">
        <f t="shared" si="4"/>
        <v>0</v>
      </c>
      <c r="K47" s="179">
        <f t="shared" si="5"/>
        <v>0</v>
      </c>
      <c r="L47" s="179">
        <f t="shared" si="6"/>
        <v>25</v>
      </c>
      <c r="M47" s="179">
        <v>1</v>
      </c>
      <c r="N47" s="179">
        <v>16</v>
      </c>
      <c r="O47" s="179">
        <v>20</v>
      </c>
      <c r="P47" s="179">
        <v>3</v>
      </c>
      <c r="Q47" s="179" t="s">
        <v>17</v>
      </c>
      <c r="R47" s="179">
        <v>13301</v>
      </c>
      <c r="S47" s="179">
        <v>14199</v>
      </c>
      <c r="T47" s="180">
        <v>6</v>
      </c>
    </row>
    <row r="48" spans="1:20" hidden="1" outlineLevel="4">
      <c r="A48" s="178">
        <v>3</v>
      </c>
      <c r="B48" s="179" t="s">
        <v>26</v>
      </c>
      <c r="C48" s="179" t="s">
        <v>4</v>
      </c>
      <c r="D48" s="179" t="s">
        <v>169</v>
      </c>
      <c r="E48" s="64">
        <v>21</v>
      </c>
      <c r="F48" s="65">
        <f t="shared" si="0"/>
        <v>9.848985890652558E-3</v>
      </c>
      <c r="G48" s="65">
        <f t="shared" si="1"/>
        <v>3.3167989417989415E-3</v>
      </c>
      <c r="H48" s="179">
        <f t="shared" si="2"/>
        <v>21</v>
      </c>
      <c r="I48" s="179">
        <f t="shared" si="3"/>
        <v>0</v>
      </c>
      <c r="J48" s="179">
        <f t="shared" si="4"/>
        <v>0</v>
      </c>
      <c r="K48" s="179">
        <f t="shared" si="5"/>
        <v>21</v>
      </c>
      <c r="L48" s="179">
        <f t="shared" si="6"/>
        <v>0</v>
      </c>
      <c r="M48" s="179">
        <v>3</v>
      </c>
      <c r="N48" s="179">
        <v>16</v>
      </c>
      <c r="O48" s="179">
        <v>94</v>
      </c>
      <c r="P48" s="179">
        <v>3</v>
      </c>
      <c r="Q48" s="179" t="s">
        <v>17</v>
      </c>
      <c r="R48" s="179">
        <v>17870</v>
      </c>
      <c r="S48" s="179">
        <v>6018</v>
      </c>
      <c r="T48" s="180">
        <v>6</v>
      </c>
    </row>
    <row r="49" spans="1:20" hidden="1" outlineLevel="4">
      <c r="A49" s="178">
        <v>3</v>
      </c>
      <c r="B49" s="179" t="s">
        <v>26</v>
      </c>
      <c r="C49" s="179" t="s">
        <v>4</v>
      </c>
      <c r="D49" s="179" t="s">
        <v>115</v>
      </c>
      <c r="E49" s="64">
        <v>1224</v>
      </c>
      <c r="F49" s="65">
        <f t="shared" si="0"/>
        <v>8.1580390643911892E-3</v>
      </c>
      <c r="G49" s="65">
        <f t="shared" si="1"/>
        <v>2.5264482722101183E-3</v>
      </c>
      <c r="H49" s="179">
        <f t="shared" si="2"/>
        <v>1224</v>
      </c>
      <c r="I49" s="179">
        <f t="shared" si="3"/>
        <v>0</v>
      </c>
      <c r="J49" s="179">
        <f t="shared" si="4"/>
        <v>0</v>
      </c>
      <c r="K49" s="179">
        <f t="shared" si="5"/>
        <v>1224</v>
      </c>
      <c r="L49" s="179">
        <f t="shared" si="6"/>
        <v>0</v>
      </c>
      <c r="M49" s="179">
        <v>3</v>
      </c>
      <c r="N49" s="179">
        <v>16</v>
      </c>
      <c r="O49" s="179">
        <v>171</v>
      </c>
      <c r="P49" s="179">
        <v>3</v>
      </c>
      <c r="Q49" s="179" t="s">
        <v>17</v>
      </c>
      <c r="R49" s="179">
        <v>862742</v>
      </c>
      <c r="S49" s="179">
        <v>267181</v>
      </c>
      <c r="T49" s="180">
        <v>6</v>
      </c>
    </row>
    <row r="50" spans="1:20" hidden="1" outlineLevel="4">
      <c r="A50" s="178">
        <v>3</v>
      </c>
      <c r="B50" s="179" t="s">
        <v>26</v>
      </c>
      <c r="C50" s="179" t="s">
        <v>4</v>
      </c>
      <c r="D50" s="179" t="s">
        <v>107</v>
      </c>
      <c r="E50" s="64">
        <v>53</v>
      </c>
      <c r="F50" s="65">
        <f t="shared" si="0"/>
        <v>5.8898934311670164E-3</v>
      </c>
      <c r="G50" s="65">
        <f t="shared" si="1"/>
        <v>4.3675751222921032E-7</v>
      </c>
      <c r="H50" s="179">
        <f t="shared" si="2"/>
        <v>53</v>
      </c>
      <c r="I50" s="179">
        <f t="shared" si="3"/>
        <v>0</v>
      </c>
      <c r="J50" s="179">
        <f t="shared" si="4"/>
        <v>0</v>
      </c>
      <c r="K50" s="179">
        <f t="shared" si="5"/>
        <v>0</v>
      </c>
      <c r="L50" s="179">
        <f t="shared" si="6"/>
        <v>53</v>
      </c>
      <c r="M50" s="179">
        <v>8</v>
      </c>
      <c r="N50" s="179">
        <v>16</v>
      </c>
      <c r="O50" s="179">
        <v>217</v>
      </c>
      <c r="P50" s="179">
        <v>3</v>
      </c>
      <c r="Q50" s="179" t="s">
        <v>17</v>
      </c>
      <c r="R50" s="179">
        <v>26971</v>
      </c>
      <c r="S50" s="179">
        <v>2</v>
      </c>
      <c r="T50" s="180">
        <v>6</v>
      </c>
    </row>
    <row r="51" spans="1:20" hidden="1" outlineLevel="4">
      <c r="A51" s="178">
        <v>3</v>
      </c>
      <c r="B51" s="179" t="s">
        <v>26</v>
      </c>
      <c r="C51" s="179" t="s">
        <v>4</v>
      </c>
      <c r="D51" s="179" t="s">
        <v>111</v>
      </c>
      <c r="E51" s="64">
        <v>8</v>
      </c>
      <c r="F51" s="65">
        <f t="shared" si="0"/>
        <v>1.517650462962963E-2</v>
      </c>
      <c r="G51" s="65">
        <f t="shared" si="1"/>
        <v>3.8642939814814816E-3</v>
      </c>
      <c r="H51" s="179">
        <f t="shared" si="2"/>
        <v>8</v>
      </c>
      <c r="I51" s="179">
        <f t="shared" si="3"/>
        <v>0</v>
      </c>
      <c r="J51" s="179">
        <f t="shared" si="4"/>
        <v>0</v>
      </c>
      <c r="K51" s="179">
        <f t="shared" si="5"/>
        <v>8</v>
      </c>
      <c r="L51" s="179">
        <f t="shared" si="6"/>
        <v>0</v>
      </c>
      <c r="M51" s="179">
        <v>3</v>
      </c>
      <c r="N51" s="179">
        <v>16</v>
      </c>
      <c r="O51" s="179">
        <v>224</v>
      </c>
      <c r="P51" s="179">
        <v>3</v>
      </c>
      <c r="Q51" s="179" t="s">
        <v>17</v>
      </c>
      <c r="R51" s="179">
        <v>10490</v>
      </c>
      <c r="S51" s="179">
        <v>2671</v>
      </c>
      <c r="T51" s="180">
        <v>6</v>
      </c>
    </row>
    <row r="52" spans="1:20" hidden="1" outlineLevel="3">
      <c r="A52" s="178"/>
      <c r="B52" s="179"/>
      <c r="C52" s="181" t="s">
        <v>144</v>
      </c>
      <c r="D52" s="182"/>
      <c r="E52" s="183">
        <f>SUBTOTAL(9,E44:E51)</f>
        <v>2347</v>
      </c>
      <c r="F52" s="184"/>
      <c r="G52" s="184"/>
      <c r="H52" s="179">
        <f>SUBTOTAL(9,H44:H51)</f>
        <v>2347</v>
      </c>
      <c r="I52" s="179">
        <f>SUBTOTAL(9,I44:I51)</f>
        <v>0</v>
      </c>
      <c r="J52" s="179">
        <f>SUBTOTAL(9,J44:J51)</f>
        <v>0</v>
      </c>
      <c r="K52" s="179">
        <f>SUBTOTAL(9,K44:K51)</f>
        <v>1253</v>
      </c>
      <c r="L52" s="179">
        <f>SUBTOTAL(9,L44:L51)</f>
        <v>1094</v>
      </c>
      <c r="M52" s="179"/>
      <c r="N52" s="179"/>
      <c r="O52" s="179"/>
      <c r="P52" s="179"/>
      <c r="Q52" s="179"/>
      <c r="R52" s="179">
        <f>SUBTOTAL(9,R44:R51)</f>
        <v>1611018</v>
      </c>
      <c r="S52" s="179">
        <f>SUBTOTAL(9,S44:S51)</f>
        <v>848496</v>
      </c>
      <c r="T52" s="180"/>
    </row>
    <row r="53" spans="1:20" ht="15.6" hidden="1" outlineLevel="2" collapsed="1">
      <c r="A53" s="178"/>
      <c r="B53" s="111" t="s">
        <v>84</v>
      </c>
      <c r="C53" s="77"/>
      <c r="D53" s="77"/>
      <c r="E53" s="78">
        <f>SUBTOTAL(9,E44:E51)</f>
        <v>2347</v>
      </c>
      <c r="F53" s="79">
        <v>7.944627893765089E-3</v>
      </c>
      <c r="G53" s="79">
        <v>4.1843014723287417E-3</v>
      </c>
      <c r="H53" s="179">
        <f>SUBTOTAL(9,H44:H51)</f>
        <v>2347</v>
      </c>
      <c r="I53" s="179">
        <f>SUBTOTAL(9,I44:I51)</f>
        <v>0</v>
      </c>
      <c r="J53" s="179">
        <f>SUBTOTAL(9,J44:J51)</f>
        <v>0</v>
      </c>
      <c r="K53" s="179">
        <f>SUBTOTAL(9,K44:K51)</f>
        <v>1253</v>
      </c>
      <c r="L53" s="179">
        <f>SUBTOTAL(9,L44:L51)</f>
        <v>1094</v>
      </c>
      <c r="M53" s="179"/>
      <c r="N53" s="179"/>
      <c r="O53" s="179"/>
      <c r="P53" s="179"/>
      <c r="Q53" s="179"/>
      <c r="R53" s="179">
        <f>SUBTOTAL(9,R44:R51)</f>
        <v>1611018</v>
      </c>
      <c r="S53" s="179">
        <f>SUBTOTAL(9,S44:S51)</f>
        <v>848496</v>
      </c>
      <c r="T53" s="180"/>
    </row>
    <row r="54" spans="1:20" hidden="1" outlineLevel="4">
      <c r="A54" s="178">
        <v>3</v>
      </c>
      <c r="B54" s="179" t="s">
        <v>27</v>
      </c>
      <c r="C54" s="179" t="s">
        <v>4</v>
      </c>
      <c r="D54" s="179" t="s">
        <v>16</v>
      </c>
      <c r="E54" s="64">
        <v>153</v>
      </c>
      <c r="F54" s="65">
        <f t="shared" si="0"/>
        <v>8.3707032195594281E-3</v>
      </c>
      <c r="G54" s="65">
        <f t="shared" si="1"/>
        <v>2.0292150810941659E-2</v>
      </c>
      <c r="H54" s="179">
        <f t="shared" si="2"/>
        <v>153</v>
      </c>
      <c r="I54" s="179">
        <f t="shared" si="3"/>
        <v>0</v>
      </c>
      <c r="J54" s="179">
        <f t="shared" si="4"/>
        <v>0</v>
      </c>
      <c r="K54" s="179">
        <f t="shared" si="5"/>
        <v>0</v>
      </c>
      <c r="L54" s="179">
        <f t="shared" si="6"/>
        <v>153</v>
      </c>
      <c r="M54" s="179">
        <v>1</v>
      </c>
      <c r="N54" s="179">
        <v>26</v>
      </c>
      <c r="O54" s="179">
        <v>17</v>
      </c>
      <c r="P54" s="179">
        <v>3</v>
      </c>
      <c r="Q54" s="179" t="s">
        <v>17</v>
      </c>
      <c r="R54" s="179">
        <v>110654</v>
      </c>
      <c r="S54" s="179">
        <v>268246</v>
      </c>
      <c r="T54" s="180">
        <v>6</v>
      </c>
    </row>
    <row r="55" spans="1:20" hidden="1" outlineLevel="4">
      <c r="A55" s="178">
        <v>3</v>
      </c>
      <c r="B55" s="179" t="s">
        <v>27</v>
      </c>
      <c r="C55" s="179" t="s">
        <v>4</v>
      </c>
      <c r="D55" s="179" t="s">
        <v>19</v>
      </c>
      <c r="E55" s="64">
        <v>36</v>
      </c>
      <c r="F55" s="65">
        <f t="shared" si="0"/>
        <v>7.7363040123456786E-3</v>
      </c>
      <c r="G55" s="65">
        <f t="shared" si="1"/>
        <v>1.7558513374485597E-2</v>
      </c>
      <c r="H55" s="179">
        <f t="shared" si="2"/>
        <v>36</v>
      </c>
      <c r="I55" s="179">
        <f t="shared" si="3"/>
        <v>0</v>
      </c>
      <c r="J55" s="179">
        <f t="shared" si="4"/>
        <v>0</v>
      </c>
      <c r="K55" s="179">
        <f t="shared" si="5"/>
        <v>0</v>
      </c>
      <c r="L55" s="179">
        <f t="shared" si="6"/>
        <v>36</v>
      </c>
      <c r="M55" s="179">
        <v>1</v>
      </c>
      <c r="N55" s="179">
        <v>26</v>
      </c>
      <c r="O55" s="179">
        <v>18</v>
      </c>
      <c r="P55" s="179">
        <v>3</v>
      </c>
      <c r="Q55" s="179" t="s">
        <v>17</v>
      </c>
      <c r="R55" s="179">
        <v>24063</v>
      </c>
      <c r="S55" s="179">
        <v>54614</v>
      </c>
      <c r="T55" s="180">
        <v>6</v>
      </c>
    </row>
    <row r="56" spans="1:20" hidden="1" outlineLevel="4">
      <c r="A56" s="178">
        <v>3</v>
      </c>
      <c r="B56" s="179" t="s">
        <v>27</v>
      </c>
      <c r="C56" s="179" t="s">
        <v>4</v>
      </c>
      <c r="D56" s="179" t="s">
        <v>21</v>
      </c>
      <c r="E56" s="64">
        <v>23</v>
      </c>
      <c r="F56" s="65">
        <f t="shared" si="0"/>
        <v>9.4137479871175527E-3</v>
      </c>
      <c r="G56" s="65">
        <f t="shared" si="1"/>
        <v>2.4413244766505637E-2</v>
      </c>
      <c r="H56" s="179">
        <f t="shared" si="2"/>
        <v>23</v>
      </c>
      <c r="I56" s="179">
        <f t="shared" si="3"/>
        <v>0</v>
      </c>
      <c r="J56" s="179">
        <f t="shared" si="4"/>
        <v>0</v>
      </c>
      <c r="K56" s="179">
        <f t="shared" si="5"/>
        <v>0</v>
      </c>
      <c r="L56" s="179">
        <f t="shared" si="6"/>
        <v>23</v>
      </c>
      <c r="M56" s="179">
        <v>1</v>
      </c>
      <c r="N56" s="179">
        <v>26</v>
      </c>
      <c r="O56" s="179">
        <v>20</v>
      </c>
      <c r="P56" s="179">
        <v>3</v>
      </c>
      <c r="Q56" s="179" t="s">
        <v>17</v>
      </c>
      <c r="R56" s="179">
        <v>18707</v>
      </c>
      <c r="S56" s="179">
        <v>48514</v>
      </c>
      <c r="T56" s="180">
        <v>6</v>
      </c>
    </row>
    <row r="57" spans="1:20" hidden="1" outlineLevel="4">
      <c r="A57" s="178">
        <v>3</v>
      </c>
      <c r="B57" s="179" t="s">
        <v>27</v>
      </c>
      <c r="C57" s="179" t="s">
        <v>4</v>
      </c>
      <c r="D57" s="179" t="s">
        <v>109</v>
      </c>
      <c r="E57" s="64">
        <v>180</v>
      </c>
      <c r="F57" s="65">
        <f t="shared" si="0"/>
        <v>8.5140174897119347E-3</v>
      </c>
      <c r="G57" s="65">
        <f t="shared" si="1"/>
        <v>7.5883487654320987E-3</v>
      </c>
      <c r="H57" s="179">
        <f t="shared" si="2"/>
        <v>180</v>
      </c>
      <c r="I57" s="179">
        <f t="shared" si="3"/>
        <v>0</v>
      </c>
      <c r="J57" s="179">
        <f t="shared" si="4"/>
        <v>0</v>
      </c>
      <c r="K57" s="179">
        <f t="shared" si="5"/>
        <v>180</v>
      </c>
      <c r="L57" s="179">
        <f t="shared" si="6"/>
        <v>0</v>
      </c>
      <c r="M57" s="179">
        <v>3</v>
      </c>
      <c r="N57" s="179">
        <v>26</v>
      </c>
      <c r="O57" s="179">
        <v>162</v>
      </c>
      <c r="P57" s="179">
        <v>3</v>
      </c>
      <c r="Q57" s="179" t="s">
        <v>17</v>
      </c>
      <c r="R57" s="179">
        <v>132410</v>
      </c>
      <c r="S57" s="179">
        <v>118014</v>
      </c>
      <c r="T57" s="180">
        <v>6</v>
      </c>
    </row>
    <row r="58" spans="1:20" hidden="1" outlineLevel="4">
      <c r="A58" s="178">
        <v>3</v>
      </c>
      <c r="B58" s="179" t="s">
        <v>27</v>
      </c>
      <c r="C58" s="179" t="s">
        <v>4</v>
      </c>
      <c r="D58" s="179" t="s">
        <v>107</v>
      </c>
      <c r="E58" s="64">
        <v>53</v>
      </c>
      <c r="F58" s="65">
        <f t="shared" si="0"/>
        <v>8.1791579315164224E-3</v>
      </c>
      <c r="G58" s="65">
        <f t="shared" si="1"/>
        <v>2.1837875611460516E-7</v>
      </c>
      <c r="H58" s="179">
        <f t="shared" si="2"/>
        <v>53</v>
      </c>
      <c r="I58" s="179">
        <f t="shared" si="3"/>
        <v>0</v>
      </c>
      <c r="J58" s="179">
        <f t="shared" si="4"/>
        <v>0</v>
      </c>
      <c r="K58" s="179">
        <f t="shared" si="5"/>
        <v>0</v>
      </c>
      <c r="L58" s="179">
        <f t="shared" si="6"/>
        <v>53</v>
      </c>
      <c r="M58" s="179">
        <v>8</v>
      </c>
      <c r="N58" s="179">
        <v>26</v>
      </c>
      <c r="O58" s="179">
        <v>217</v>
      </c>
      <c r="P58" s="179">
        <v>3</v>
      </c>
      <c r="Q58" s="179" t="s">
        <v>17</v>
      </c>
      <c r="R58" s="179">
        <v>37454</v>
      </c>
      <c r="S58" s="179">
        <v>1</v>
      </c>
      <c r="T58" s="180">
        <v>6</v>
      </c>
    </row>
    <row r="59" spans="1:20" hidden="1" outlineLevel="4">
      <c r="A59" s="178">
        <v>3</v>
      </c>
      <c r="B59" s="179" t="s">
        <v>27</v>
      </c>
      <c r="C59" s="179" t="s">
        <v>4</v>
      </c>
      <c r="D59" s="179" t="s">
        <v>111</v>
      </c>
      <c r="E59" s="64">
        <v>1</v>
      </c>
      <c r="F59" s="65">
        <f t="shared" si="0"/>
        <v>1.7974537037037035E-2</v>
      </c>
      <c r="G59" s="65">
        <f t="shared" si="1"/>
        <v>7.083333333333333E-3</v>
      </c>
      <c r="H59" s="179">
        <f t="shared" si="2"/>
        <v>1</v>
      </c>
      <c r="I59" s="179">
        <f t="shared" si="3"/>
        <v>0</v>
      </c>
      <c r="J59" s="179">
        <f t="shared" si="4"/>
        <v>0</v>
      </c>
      <c r="K59" s="179">
        <f t="shared" si="5"/>
        <v>1</v>
      </c>
      <c r="L59" s="179">
        <f t="shared" si="6"/>
        <v>0</v>
      </c>
      <c r="M59" s="179">
        <v>3</v>
      </c>
      <c r="N59" s="179">
        <v>26</v>
      </c>
      <c r="O59" s="179">
        <v>224</v>
      </c>
      <c r="P59" s="179">
        <v>3</v>
      </c>
      <c r="Q59" s="179" t="s">
        <v>17</v>
      </c>
      <c r="R59" s="179">
        <v>1553</v>
      </c>
      <c r="S59" s="179">
        <v>612</v>
      </c>
      <c r="T59" s="180">
        <v>6</v>
      </c>
    </row>
    <row r="60" spans="1:20" hidden="1" outlineLevel="3">
      <c r="A60" s="178"/>
      <c r="B60" s="179"/>
      <c r="C60" s="181" t="s">
        <v>144</v>
      </c>
      <c r="D60" s="182"/>
      <c r="E60" s="183">
        <f>SUBTOTAL(9,E54:E59)</f>
        <v>446</v>
      </c>
      <c r="F60" s="184"/>
      <c r="G60" s="184"/>
      <c r="H60" s="179">
        <f>SUBTOTAL(9,H54:H59)</f>
        <v>446</v>
      </c>
      <c r="I60" s="179">
        <f>SUBTOTAL(9,I54:I59)</f>
        <v>0</v>
      </c>
      <c r="J60" s="179">
        <f>SUBTOTAL(9,J54:J59)</f>
        <v>0</v>
      </c>
      <c r="K60" s="179">
        <f>SUBTOTAL(9,K54:K59)</f>
        <v>181</v>
      </c>
      <c r="L60" s="179">
        <f>SUBTOTAL(9,L54:L59)</f>
        <v>265</v>
      </c>
      <c r="M60" s="179"/>
      <c r="N60" s="179"/>
      <c r="O60" s="179"/>
      <c r="P60" s="179"/>
      <c r="Q60" s="179"/>
      <c r="R60" s="179">
        <f>SUBTOTAL(9,R54:R59)</f>
        <v>324841</v>
      </c>
      <c r="S60" s="179">
        <f>SUBTOTAL(9,S54:S59)</f>
        <v>490001</v>
      </c>
      <c r="T60" s="180"/>
    </row>
    <row r="61" spans="1:20" hidden="1" outlineLevel="4">
      <c r="A61" s="178">
        <v>3</v>
      </c>
      <c r="B61" s="179" t="s">
        <v>27</v>
      </c>
      <c r="C61" s="179" t="s">
        <v>5</v>
      </c>
      <c r="D61" s="179" t="s">
        <v>28</v>
      </c>
      <c r="E61" s="64">
        <v>45</v>
      </c>
      <c r="F61" s="65">
        <f t="shared" si="0"/>
        <v>1.1886574074074074E-2</v>
      </c>
      <c r="G61" s="65">
        <f t="shared" si="1"/>
        <v>1.6382973251028807E-2</v>
      </c>
      <c r="H61" s="179">
        <f t="shared" si="2"/>
        <v>0</v>
      </c>
      <c r="I61" s="179">
        <f t="shared" si="3"/>
        <v>45</v>
      </c>
      <c r="J61" s="179">
        <f t="shared" si="4"/>
        <v>0</v>
      </c>
      <c r="K61" s="179">
        <f t="shared" si="5"/>
        <v>0</v>
      </c>
      <c r="L61" s="179">
        <f t="shared" si="6"/>
        <v>45</v>
      </c>
      <c r="M61" s="179">
        <v>1</v>
      </c>
      <c r="N61" s="179">
        <v>26</v>
      </c>
      <c r="O61" s="179">
        <v>173</v>
      </c>
      <c r="P61" s="179">
        <v>12</v>
      </c>
      <c r="Q61" s="179" t="s">
        <v>29</v>
      </c>
      <c r="R61" s="179">
        <v>46215</v>
      </c>
      <c r="S61" s="179">
        <v>63697</v>
      </c>
      <c r="T61" s="180">
        <v>6</v>
      </c>
    </row>
    <row r="62" spans="1:20" hidden="1" outlineLevel="4">
      <c r="A62" s="178">
        <v>3</v>
      </c>
      <c r="B62" s="179" t="s">
        <v>27</v>
      </c>
      <c r="C62" s="179" t="s">
        <v>5</v>
      </c>
      <c r="D62" s="179" t="s">
        <v>30</v>
      </c>
      <c r="E62" s="64">
        <v>24</v>
      </c>
      <c r="F62" s="65">
        <f t="shared" si="0"/>
        <v>2.2526041666666666E-2</v>
      </c>
      <c r="G62" s="65">
        <f t="shared" si="1"/>
        <v>9.047550154320988E-3</v>
      </c>
      <c r="H62" s="179">
        <f t="shared" si="2"/>
        <v>0</v>
      </c>
      <c r="I62" s="179">
        <f t="shared" si="3"/>
        <v>24</v>
      </c>
      <c r="J62" s="179">
        <f t="shared" si="4"/>
        <v>0</v>
      </c>
      <c r="K62" s="179">
        <f t="shared" si="5"/>
        <v>0</v>
      </c>
      <c r="L62" s="179">
        <f t="shared" si="6"/>
        <v>24</v>
      </c>
      <c r="M62" s="179">
        <v>1</v>
      </c>
      <c r="N62" s="179">
        <v>26</v>
      </c>
      <c r="O62" s="179">
        <v>174</v>
      </c>
      <c r="P62" s="179">
        <v>12</v>
      </c>
      <c r="Q62" s="179" t="s">
        <v>29</v>
      </c>
      <c r="R62" s="179">
        <v>46710</v>
      </c>
      <c r="S62" s="179">
        <v>18761</v>
      </c>
      <c r="T62" s="180">
        <v>6</v>
      </c>
    </row>
    <row r="63" spans="1:20" hidden="1" outlineLevel="4">
      <c r="A63" s="178">
        <v>3</v>
      </c>
      <c r="B63" s="179" t="s">
        <v>27</v>
      </c>
      <c r="C63" s="179" t="s">
        <v>5</v>
      </c>
      <c r="D63" s="179" t="s">
        <v>31</v>
      </c>
      <c r="E63" s="64">
        <v>23</v>
      </c>
      <c r="F63" s="65">
        <f t="shared" si="0"/>
        <v>3.7842693236714978E-2</v>
      </c>
      <c r="G63" s="65">
        <f t="shared" si="1"/>
        <v>1.3996074879227055E-2</v>
      </c>
      <c r="H63" s="179">
        <f t="shared" si="2"/>
        <v>0</v>
      </c>
      <c r="I63" s="179">
        <f t="shared" si="3"/>
        <v>23</v>
      </c>
      <c r="J63" s="179">
        <f t="shared" si="4"/>
        <v>0</v>
      </c>
      <c r="K63" s="179">
        <f t="shared" si="5"/>
        <v>0</v>
      </c>
      <c r="L63" s="179">
        <f t="shared" si="6"/>
        <v>23</v>
      </c>
      <c r="M63" s="179">
        <v>1</v>
      </c>
      <c r="N63" s="179">
        <v>26</v>
      </c>
      <c r="O63" s="179">
        <v>175</v>
      </c>
      <c r="P63" s="179">
        <v>12</v>
      </c>
      <c r="Q63" s="179" t="s">
        <v>29</v>
      </c>
      <c r="R63" s="179">
        <v>75201</v>
      </c>
      <c r="S63" s="179">
        <v>27813</v>
      </c>
      <c r="T63" s="180">
        <v>6</v>
      </c>
    </row>
    <row r="64" spans="1:20" hidden="1" outlineLevel="4">
      <c r="A64" s="178">
        <v>3</v>
      </c>
      <c r="B64" s="179" t="s">
        <v>27</v>
      </c>
      <c r="C64" s="179" t="s">
        <v>5</v>
      </c>
      <c r="D64" s="179" t="s">
        <v>116</v>
      </c>
      <c r="E64" s="64">
        <v>20</v>
      </c>
      <c r="F64" s="65">
        <f t="shared" si="0"/>
        <v>1.1451388888888889E-2</v>
      </c>
      <c r="G64" s="65">
        <f t="shared" si="1"/>
        <v>4.2887731481481483E-3</v>
      </c>
      <c r="H64" s="179">
        <f t="shared" si="2"/>
        <v>0</v>
      </c>
      <c r="I64" s="179">
        <f t="shared" si="3"/>
        <v>20</v>
      </c>
      <c r="J64" s="179">
        <f t="shared" si="4"/>
        <v>0</v>
      </c>
      <c r="K64" s="179">
        <f t="shared" si="5"/>
        <v>20</v>
      </c>
      <c r="L64" s="179">
        <f t="shared" si="6"/>
        <v>0</v>
      </c>
      <c r="M64" s="179">
        <v>3</v>
      </c>
      <c r="N64" s="179">
        <v>26</v>
      </c>
      <c r="O64" s="179">
        <v>176</v>
      </c>
      <c r="P64" s="179">
        <v>12</v>
      </c>
      <c r="Q64" s="179" t="s">
        <v>29</v>
      </c>
      <c r="R64" s="179">
        <v>19788</v>
      </c>
      <c r="S64" s="179">
        <v>7411</v>
      </c>
      <c r="T64" s="180">
        <v>6</v>
      </c>
    </row>
    <row r="65" spans="1:20" hidden="1" outlineLevel="4">
      <c r="A65" s="178">
        <v>3</v>
      </c>
      <c r="B65" s="179" t="s">
        <v>27</v>
      </c>
      <c r="C65" s="179" t="s">
        <v>5</v>
      </c>
      <c r="D65" s="179" t="s">
        <v>117</v>
      </c>
      <c r="E65" s="64">
        <v>27</v>
      </c>
      <c r="F65" s="65">
        <f t="shared" si="0"/>
        <v>3.4223251028806585E-2</v>
      </c>
      <c r="G65" s="65">
        <f t="shared" si="1"/>
        <v>7.7323388203017823E-3</v>
      </c>
      <c r="H65" s="179">
        <f t="shared" si="2"/>
        <v>0</v>
      </c>
      <c r="I65" s="179">
        <f t="shared" si="3"/>
        <v>27</v>
      </c>
      <c r="J65" s="179">
        <f t="shared" si="4"/>
        <v>0</v>
      </c>
      <c r="K65" s="179">
        <f t="shared" si="5"/>
        <v>27</v>
      </c>
      <c r="L65" s="179">
        <f t="shared" si="6"/>
        <v>0</v>
      </c>
      <c r="M65" s="179">
        <v>3</v>
      </c>
      <c r="N65" s="179">
        <v>26</v>
      </c>
      <c r="O65" s="179">
        <v>177</v>
      </c>
      <c r="P65" s="179">
        <v>12</v>
      </c>
      <c r="Q65" s="179" t="s">
        <v>29</v>
      </c>
      <c r="R65" s="179">
        <v>79836</v>
      </c>
      <c r="S65" s="179">
        <v>18038</v>
      </c>
      <c r="T65" s="180">
        <v>6</v>
      </c>
    </row>
    <row r="66" spans="1:20" hidden="1" outlineLevel="4">
      <c r="A66" s="178">
        <v>3</v>
      </c>
      <c r="B66" s="179" t="s">
        <v>27</v>
      </c>
      <c r="C66" s="179" t="s">
        <v>5</v>
      </c>
      <c r="D66" s="179" t="s">
        <v>118</v>
      </c>
      <c r="E66" s="64">
        <v>3</v>
      </c>
      <c r="F66" s="65">
        <f t="shared" si="0"/>
        <v>6.3155864197530862E-3</v>
      </c>
      <c r="G66" s="65">
        <f t="shared" si="1"/>
        <v>4.9394290123456794E-2</v>
      </c>
      <c r="H66" s="179">
        <f t="shared" si="2"/>
        <v>0</v>
      </c>
      <c r="I66" s="179">
        <f t="shared" si="3"/>
        <v>3</v>
      </c>
      <c r="J66" s="179">
        <f t="shared" si="4"/>
        <v>0</v>
      </c>
      <c r="K66" s="179">
        <f t="shared" si="5"/>
        <v>3</v>
      </c>
      <c r="L66" s="179">
        <f t="shared" si="6"/>
        <v>0</v>
      </c>
      <c r="M66" s="179">
        <v>3</v>
      </c>
      <c r="N66" s="179">
        <v>26</v>
      </c>
      <c r="O66" s="179">
        <v>178</v>
      </c>
      <c r="P66" s="179">
        <v>12</v>
      </c>
      <c r="Q66" s="179" t="s">
        <v>29</v>
      </c>
      <c r="R66" s="179">
        <v>1637</v>
      </c>
      <c r="S66" s="179">
        <v>12803</v>
      </c>
      <c r="T66" s="180">
        <v>6</v>
      </c>
    </row>
    <row r="67" spans="1:20" hidden="1" outlineLevel="4">
      <c r="A67" s="178">
        <v>3</v>
      </c>
      <c r="B67" s="179" t="s">
        <v>27</v>
      </c>
      <c r="C67" s="179" t="s">
        <v>5</v>
      </c>
      <c r="D67" s="179" t="s">
        <v>32</v>
      </c>
      <c r="E67" s="64">
        <v>82</v>
      </c>
      <c r="F67" s="65">
        <f t="shared" si="0"/>
        <v>2.4131662149954831E-2</v>
      </c>
      <c r="G67" s="65">
        <f t="shared" si="1"/>
        <v>2.6763634823848241E-2</v>
      </c>
      <c r="H67" s="179">
        <f t="shared" si="2"/>
        <v>0</v>
      </c>
      <c r="I67" s="179">
        <f t="shared" si="3"/>
        <v>82</v>
      </c>
      <c r="J67" s="179">
        <f t="shared" si="4"/>
        <v>0</v>
      </c>
      <c r="K67" s="179">
        <f t="shared" si="5"/>
        <v>0</v>
      </c>
      <c r="L67" s="179">
        <f t="shared" si="6"/>
        <v>82</v>
      </c>
      <c r="M67" s="179">
        <v>1</v>
      </c>
      <c r="N67" s="179">
        <v>26</v>
      </c>
      <c r="O67" s="179">
        <v>199</v>
      </c>
      <c r="P67" s="179">
        <v>12</v>
      </c>
      <c r="Q67" s="179" t="s">
        <v>29</v>
      </c>
      <c r="R67" s="179">
        <v>170968</v>
      </c>
      <c r="S67" s="179">
        <v>189615</v>
      </c>
      <c r="T67" s="180">
        <v>6</v>
      </c>
    </row>
    <row r="68" spans="1:20" hidden="1" outlineLevel="4">
      <c r="A68" s="178">
        <v>3</v>
      </c>
      <c r="B68" s="179" t="s">
        <v>27</v>
      </c>
      <c r="C68" s="179" t="s">
        <v>5</v>
      </c>
      <c r="D68" s="179" t="s">
        <v>119</v>
      </c>
      <c r="E68" s="64">
        <v>11</v>
      </c>
      <c r="F68" s="65">
        <f t="shared" si="0"/>
        <v>2.4139309764309762E-2</v>
      </c>
      <c r="G68" s="65">
        <f t="shared" si="1"/>
        <v>9.8032407407407408E-3</v>
      </c>
      <c r="H68" s="179">
        <f t="shared" si="2"/>
        <v>0</v>
      </c>
      <c r="I68" s="179">
        <f t="shared" si="3"/>
        <v>11</v>
      </c>
      <c r="J68" s="179">
        <f t="shared" si="4"/>
        <v>0</v>
      </c>
      <c r="K68" s="179">
        <f t="shared" si="5"/>
        <v>11</v>
      </c>
      <c r="L68" s="179">
        <f t="shared" si="6"/>
        <v>0</v>
      </c>
      <c r="M68" s="179">
        <v>3</v>
      </c>
      <c r="N68" s="179">
        <v>26</v>
      </c>
      <c r="O68" s="179">
        <v>200</v>
      </c>
      <c r="P68" s="179">
        <v>12</v>
      </c>
      <c r="Q68" s="179" t="s">
        <v>29</v>
      </c>
      <c r="R68" s="179">
        <v>22942</v>
      </c>
      <c r="S68" s="179">
        <v>9317</v>
      </c>
      <c r="T68" s="180">
        <v>6</v>
      </c>
    </row>
    <row r="69" spans="1:20" hidden="1" outlineLevel="3">
      <c r="A69" s="178"/>
      <c r="B69" s="179"/>
      <c r="C69" s="107" t="s">
        <v>145</v>
      </c>
      <c r="D69" s="108"/>
      <c r="E69" s="109">
        <f>SUBTOTAL(9,E61:E68)</f>
        <v>235</v>
      </c>
      <c r="F69" s="110"/>
      <c r="G69" s="110"/>
      <c r="H69" s="179">
        <f>SUBTOTAL(9,H61:H68)</f>
        <v>0</v>
      </c>
      <c r="I69" s="179">
        <f>SUBTOTAL(9,I61:I68)</f>
        <v>235</v>
      </c>
      <c r="J69" s="179">
        <f>SUBTOTAL(9,J61:J68)</f>
        <v>0</v>
      </c>
      <c r="K69" s="179">
        <f>SUBTOTAL(9,K61:K68)</f>
        <v>61</v>
      </c>
      <c r="L69" s="179">
        <f>SUBTOTAL(9,L61:L68)</f>
        <v>174</v>
      </c>
      <c r="M69" s="179"/>
      <c r="N69" s="179"/>
      <c r="O69" s="179"/>
      <c r="P69" s="179"/>
      <c r="Q69" s="179"/>
      <c r="R69" s="179">
        <f>SUBTOTAL(9,R61:R68)</f>
        <v>463297</v>
      </c>
      <c r="S69" s="179">
        <f>SUBTOTAL(9,S61:S68)</f>
        <v>347455</v>
      </c>
      <c r="T69" s="180"/>
    </row>
    <row r="70" spans="1:20" hidden="1" outlineLevel="4">
      <c r="A70" s="178">
        <v>3</v>
      </c>
      <c r="B70" s="179" t="s">
        <v>27</v>
      </c>
      <c r="C70" s="179" t="s">
        <v>6</v>
      </c>
      <c r="D70" s="179" t="s">
        <v>33</v>
      </c>
      <c r="E70" s="64">
        <v>120</v>
      </c>
      <c r="F70" s="65">
        <f t="shared" si="0"/>
        <v>5.9709683641975307E-3</v>
      </c>
      <c r="G70" s="65">
        <f t="shared" si="1"/>
        <v>6.0558449074074074E-3</v>
      </c>
      <c r="H70" s="179">
        <f t="shared" si="2"/>
        <v>0</v>
      </c>
      <c r="I70" s="179">
        <f t="shared" si="3"/>
        <v>0</v>
      </c>
      <c r="J70" s="179">
        <f t="shared" si="4"/>
        <v>120</v>
      </c>
      <c r="K70" s="179">
        <f t="shared" si="5"/>
        <v>0</v>
      </c>
      <c r="L70" s="179">
        <f t="shared" si="6"/>
        <v>120</v>
      </c>
      <c r="M70" s="179">
        <v>1</v>
      </c>
      <c r="N70" s="179">
        <v>26</v>
      </c>
      <c r="O70" s="179">
        <v>86</v>
      </c>
      <c r="P70" s="179">
        <v>5</v>
      </c>
      <c r="Q70" s="179" t="s">
        <v>6</v>
      </c>
      <c r="R70" s="179">
        <v>61907</v>
      </c>
      <c r="S70" s="179">
        <v>62787</v>
      </c>
      <c r="T70" s="180">
        <v>6</v>
      </c>
    </row>
    <row r="71" spans="1:20" hidden="1" outlineLevel="4">
      <c r="A71" s="178">
        <v>3</v>
      </c>
      <c r="B71" s="179" t="s">
        <v>27</v>
      </c>
      <c r="C71" s="179" t="s">
        <v>6</v>
      </c>
      <c r="D71" s="179" t="s">
        <v>34</v>
      </c>
      <c r="E71" s="64">
        <v>956</v>
      </c>
      <c r="F71" s="65">
        <f t="shared" si="0"/>
        <v>7.4011603130326974E-3</v>
      </c>
      <c r="G71" s="65">
        <f t="shared" si="1"/>
        <v>1.061485452502712E-3</v>
      </c>
      <c r="H71" s="179">
        <f t="shared" si="2"/>
        <v>0</v>
      </c>
      <c r="I71" s="179">
        <f t="shared" si="3"/>
        <v>0</v>
      </c>
      <c r="J71" s="179">
        <f t="shared" si="4"/>
        <v>956</v>
      </c>
      <c r="K71" s="179">
        <f t="shared" si="5"/>
        <v>0</v>
      </c>
      <c r="L71" s="179">
        <f t="shared" si="6"/>
        <v>956</v>
      </c>
      <c r="M71" s="179">
        <v>1</v>
      </c>
      <c r="N71" s="179">
        <v>26</v>
      </c>
      <c r="O71" s="179">
        <v>103</v>
      </c>
      <c r="P71" s="179">
        <v>5</v>
      </c>
      <c r="Q71" s="179" t="s">
        <v>6</v>
      </c>
      <c r="R71" s="179">
        <v>611324</v>
      </c>
      <c r="S71" s="179">
        <v>87677</v>
      </c>
      <c r="T71" s="180">
        <v>6</v>
      </c>
    </row>
    <row r="72" spans="1:20" hidden="1" outlineLevel="4">
      <c r="A72" s="178">
        <v>3</v>
      </c>
      <c r="B72" s="179" t="s">
        <v>27</v>
      </c>
      <c r="C72" s="179" t="s">
        <v>6</v>
      </c>
      <c r="D72" s="179" t="s">
        <v>114</v>
      </c>
      <c r="E72" s="64">
        <v>157</v>
      </c>
      <c r="F72" s="65">
        <f t="shared" si="0"/>
        <v>6.8133698985609822E-3</v>
      </c>
      <c r="G72" s="65">
        <f t="shared" si="1"/>
        <v>3.9309094125973103E-3</v>
      </c>
      <c r="H72" s="179">
        <f t="shared" si="2"/>
        <v>0</v>
      </c>
      <c r="I72" s="179">
        <f t="shared" si="3"/>
        <v>0</v>
      </c>
      <c r="J72" s="179">
        <f t="shared" si="4"/>
        <v>157</v>
      </c>
      <c r="K72" s="179">
        <f t="shared" si="5"/>
        <v>157</v>
      </c>
      <c r="L72" s="179">
        <f t="shared" si="6"/>
        <v>0</v>
      </c>
      <c r="M72" s="179">
        <v>3</v>
      </c>
      <c r="N72" s="179">
        <v>26</v>
      </c>
      <c r="O72" s="179">
        <v>169</v>
      </c>
      <c r="P72" s="179">
        <v>5</v>
      </c>
      <c r="Q72" s="179" t="s">
        <v>6</v>
      </c>
      <c r="R72" s="179">
        <v>92422</v>
      </c>
      <c r="S72" s="179">
        <v>53322</v>
      </c>
      <c r="T72" s="180">
        <v>6</v>
      </c>
    </row>
    <row r="73" spans="1:20" hidden="1" outlineLevel="4">
      <c r="A73" s="178">
        <v>3</v>
      </c>
      <c r="B73" s="179" t="s">
        <v>27</v>
      </c>
      <c r="C73" s="179" t="s">
        <v>6</v>
      </c>
      <c r="D73" s="179" t="s">
        <v>35</v>
      </c>
      <c r="E73" s="64">
        <v>145</v>
      </c>
      <c r="F73" s="65">
        <f t="shared" si="0"/>
        <v>8.7824074074074072E-3</v>
      </c>
      <c r="G73" s="65">
        <f t="shared" si="1"/>
        <v>3.9835568326947639E-3</v>
      </c>
      <c r="H73" s="179">
        <f t="shared" si="2"/>
        <v>0</v>
      </c>
      <c r="I73" s="179">
        <f t="shared" si="3"/>
        <v>0</v>
      </c>
      <c r="J73" s="179">
        <f t="shared" si="4"/>
        <v>145</v>
      </c>
      <c r="K73" s="179">
        <f t="shared" si="5"/>
        <v>0</v>
      </c>
      <c r="L73" s="179">
        <f t="shared" si="6"/>
        <v>145</v>
      </c>
      <c r="M73" s="179">
        <v>1</v>
      </c>
      <c r="N73" s="179">
        <v>26</v>
      </c>
      <c r="O73" s="179">
        <v>172</v>
      </c>
      <c r="P73" s="179">
        <v>5</v>
      </c>
      <c r="Q73" s="179" t="s">
        <v>6</v>
      </c>
      <c r="R73" s="179">
        <v>110026</v>
      </c>
      <c r="S73" s="179">
        <v>49906</v>
      </c>
      <c r="T73" s="180">
        <v>6</v>
      </c>
    </row>
    <row r="74" spans="1:20" hidden="1" outlineLevel="3">
      <c r="A74" s="178"/>
      <c r="B74" s="179"/>
      <c r="C74" s="112" t="s">
        <v>146</v>
      </c>
      <c r="D74" s="113"/>
      <c r="E74" s="114">
        <f>SUBTOTAL(9,E70:E73)</f>
        <v>1378</v>
      </c>
      <c r="F74" s="115"/>
      <c r="G74" s="115"/>
      <c r="H74" s="179">
        <f>SUBTOTAL(9,H70:H73)</f>
        <v>0</v>
      </c>
      <c r="I74" s="179">
        <f>SUBTOTAL(9,I70:I73)</f>
        <v>0</v>
      </c>
      <c r="J74" s="179">
        <f>SUBTOTAL(9,J70:J73)</f>
        <v>1378</v>
      </c>
      <c r="K74" s="179">
        <f>SUBTOTAL(9,K70:K73)</f>
        <v>157</v>
      </c>
      <c r="L74" s="179">
        <f>SUBTOTAL(9,L70:L73)</f>
        <v>1221</v>
      </c>
      <c r="M74" s="179"/>
      <c r="N74" s="179"/>
      <c r="O74" s="179"/>
      <c r="P74" s="179"/>
      <c r="Q74" s="179"/>
      <c r="R74" s="179">
        <f>SUBTOTAL(9,R70:R73)</f>
        <v>875679</v>
      </c>
      <c r="S74" s="179">
        <f>SUBTOTAL(9,S70:S73)</f>
        <v>253692</v>
      </c>
      <c r="T74" s="180"/>
    </row>
    <row r="75" spans="1:20" ht="15.6" hidden="1" outlineLevel="2" collapsed="1">
      <c r="A75" s="178"/>
      <c r="B75" s="111" t="s">
        <v>85</v>
      </c>
      <c r="C75" s="77"/>
      <c r="D75" s="77"/>
      <c r="E75" s="78">
        <f>SUBTOTAL(9,E54:E73)</f>
        <v>2059</v>
      </c>
      <c r="F75" s="79">
        <v>9.3526669274908714E-3</v>
      </c>
      <c r="G75" s="79">
        <v>6.1335734714802219E-3</v>
      </c>
      <c r="H75" s="179">
        <f>SUBTOTAL(9,H54:H73)</f>
        <v>446</v>
      </c>
      <c r="I75" s="179">
        <f>SUBTOTAL(9,I54:I73)</f>
        <v>235</v>
      </c>
      <c r="J75" s="179">
        <f>SUBTOTAL(9,J54:J73)</f>
        <v>1378</v>
      </c>
      <c r="K75" s="179">
        <f>SUBTOTAL(9,K54:K73)</f>
        <v>399</v>
      </c>
      <c r="L75" s="179">
        <f>SUBTOTAL(9,L54:L73)</f>
        <v>1660</v>
      </c>
      <c r="M75" s="179"/>
      <c r="N75" s="179"/>
      <c r="O75" s="179"/>
      <c r="P75" s="179"/>
      <c r="Q75" s="179"/>
      <c r="R75" s="179">
        <f>SUBTOTAL(9,R54:R73)</f>
        <v>1663817</v>
      </c>
      <c r="S75" s="179">
        <f>SUBTOTAL(9,S54:S73)</f>
        <v>1091148</v>
      </c>
      <c r="T75" s="180"/>
    </row>
    <row r="76" spans="1:20" hidden="1" outlineLevel="4">
      <c r="A76" s="178">
        <v>3</v>
      </c>
      <c r="B76" s="179" t="s">
        <v>36</v>
      </c>
      <c r="C76" s="179" t="s">
        <v>4</v>
      </c>
      <c r="D76" s="179" t="s">
        <v>16</v>
      </c>
      <c r="E76" s="64">
        <v>132</v>
      </c>
      <c r="F76" s="65">
        <f t="shared" si="0"/>
        <v>5.3964997194163858E-3</v>
      </c>
      <c r="G76" s="65">
        <f t="shared" si="1"/>
        <v>4.0687254489337821E-3</v>
      </c>
      <c r="H76" s="179">
        <f t="shared" si="2"/>
        <v>132</v>
      </c>
      <c r="I76" s="179">
        <f t="shared" si="3"/>
        <v>0</v>
      </c>
      <c r="J76" s="179">
        <f t="shared" si="4"/>
        <v>0</v>
      </c>
      <c r="K76" s="179">
        <f t="shared" si="5"/>
        <v>0</v>
      </c>
      <c r="L76" s="179">
        <f t="shared" si="6"/>
        <v>132</v>
      </c>
      <c r="M76" s="179">
        <v>1</v>
      </c>
      <c r="N76" s="179">
        <v>18</v>
      </c>
      <c r="O76" s="179">
        <v>17</v>
      </c>
      <c r="P76" s="179">
        <v>3</v>
      </c>
      <c r="Q76" s="179" t="s">
        <v>17</v>
      </c>
      <c r="R76" s="179">
        <v>61546</v>
      </c>
      <c r="S76" s="179">
        <v>46403</v>
      </c>
      <c r="T76" s="180">
        <v>6</v>
      </c>
    </row>
    <row r="77" spans="1:20" hidden="1" outlineLevel="4">
      <c r="A77" s="178">
        <v>3</v>
      </c>
      <c r="B77" s="179" t="s">
        <v>36</v>
      </c>
      <c r="C77" s="179" t="s">
        <v>4</v>
      </c>
      <c r="D77" s="179" t="s">
        <v>19</v>
      </c>
      <c r="E77" s="64">
        <v>633</v>
      </c>
      <c r="F77" s="65">
        <f t="shared" si="0"/>
        <v>5.2049141360950213E-3</v>
      </c>
      <c r="G77" s="65">
        <f t="shared" si="1"/>
        <v>2.9314953776841614E-3</v>
      </c>
      <c r="H77" s="179">
        <f t="shared" si="2"/>
        <v>633</v>
      </c>
      <c r="I77" s="179">
        <f t="shared" si="3"/>
        <v>0</v>
      </c>
      <c r="J77" s="179">
        <f t="shared" si="4"/>
        <v>0</v>
      </c>
      <c r="K77" s="179">
        <f t="shared" si="5"/>
        <v>0</v>
      </c>
      <c r="L77" s="179">
        <f t="shared" si="6"/>
        <v>633</v>
      </c>
      <c r="M77" s="179">
        <v>1</v>
      </c>
      <c r="N77" s="179">
        <v>18</v>
      </c>
      <c r="O77" s="179">
        <v>18</v>
      </c>
      <c r="P77" s="179">
        <v>3</v>
      </c>
      <c r="Q77" s="179" t="s">
        <v>17</v>
      </c>
      <c r="R77" s="179">
        <v>284663</v>
      </c>
      <c r="S77" s="179">
        <v>160327</v>
      </c>
      <c r="T77" s="180">
        <v>6</v>
      </c>
    </row>
    <row r="78" spans="1:20" hidden="1" outlineLevel="4">
      <c r="A78" s="178">
        <v>3</v>
      </c>
      <c r="B78" s="179" t="s">
        <v>36</v>
      </c>
      <c r="C78" s="179" t="s">
        <v>4</v>
      </c>
      <c r="D78" s="179" t="s">
        <v>21</v>
      </c>
      <c r="E78" s="64">
        <v>124</v>
      </c>
      <c r="F78" s="65">
        <f t="shared" si="0"/>
        <v>5.8926971326164878E-3</v>
      </c>
      <c r="G78" s="65">
        <f t="shared" si="1"/>
        <v>3.2894638590203105E-3</v>
      </c>
      <c r="H78" s="179">
        <f t="shared" si="2"/>
        <v>124</v>
      </c>
      <c r="I78" s="179">
        <f t="shared" si="3"/>
        <v>0</v>
      </c>
      <c r="J78" s="179">
        <f t="shared" si="4"/>
        <v>0</v>
      </c>
      <c r="K78" s="179">
        <f t="shared" si="5"/>
        <v>0</v>
      </c>
      <c r="L78" s="179">
        <f t="shared" si="6"/>
        <v>124</v>
      </c>
      <c r="M78" s="179">
        <v>1</v>
      </c>
      <c r="N78" s="179">
        <v>18</v>
      </c>
      <c r="O78" s="179">
        <v>20</v>
      </c>
      <c r="P78" s="179">
        <v>3</v>
      </c>
      <c r="Q78" s="179" t="s">
        <v>17</v>
      </c>
      <c r="R78" s="179">
        <v>63132</v>
      </c>
      <c r="S78" s="179">
        <v>35242</v>
      </c>
      <c r="T78" s="180">
        <v>6</v>
      </c>
    </row>
    <row r="79" spans="1:20" hidden="1" outlineLevel="4">
      <c r="A79" s="178">
        <v>3</v>
      </c>
      <c r="B79" s="179" t="s">
        <v>36</v>
      </c>
      <c r="C79" s="179" t="s">
        <v>4</v>
      </c>
      <c r="D79" s="179" t="s">
        <v>107</v>
      </c>
      <c r="E79" s="64">
        <v>70</v>
      </c>
      <c r="F79" s="65">
        <f t="shared" si="0"/>
        <v>4.3151455026455027E-3</v>
      </c>
      <c r="G79" s="65">
        <f t="shared" si="1"/>
        <v>0</v>
      </c>
      <c r="H79" s="179">
        <f t="shared" si="2"/>
        <v>70</v>
      </c>
      <c r="I79" s="179">
        <f t="shared" si="3"/>
        <v>0</v>
      </c>
      <c r="J79" s="179">
        <f t="shared" si="4"/>
        <v>0</v>
      </c>
      <c r="K79" s="179">
        <f t="shared" si="5"/>
        <v>0</v>
      </c>
      <c r="L79" s="179">
        <f t="shared" si="6"/>
        <v>70</v>
      </c>
      <c r="M79" s="179">
        <v>8</v>
      </c>
      <c r="N79" s="179">
        <v>18</v>
      </c>
      <c r="O79" s="179">
        <v>217</v>
      </c>
      <c r="P79" s="179">
        <v>3</v>
      </c>
      <c r="Q79" s="179" t="s">
        <v>17</v>
      </c>
      <c r="R79" s="179">
        <v>26098</v>
      </c>
      <c r="S79" s="179">
        <v>0</v>
      </c>
      <c r="T79" s="180">
        <v>6</v>
      </c>
    </row>
    <row r="80" spans="1:20" hidden="1" outlineLevel="3">
      <c r="A80" s="178"/>
      <c r="B80" s="179"/>
      <c r="C80" s="181" t="s">
        <v>144</v>
      </c>
      <c r="D80" s="182"/>
      <c r="E80" s="183">
        <f>SUBTOTAL(9,E76:E79)</f>
        <v>959</v>
      </c>
      <c r="F80" s="184"/>
      <c r="G80" s="184"/>
      <c r="H80" s="179">
        <f>SUBTOTAL(9,H76:H79)</f>
        <v>959</v>
      </c>
      <c r="I80" s="179">
        <f>SUBTOTAL(9,I76:I79)</f>
        <v>0</v>
      </c>
      <c r="J80" s="179">
        <f>SUBTOTAL(9,J76:J79)</f>
        <v>0</v>
      </c>
      <c r="K80" s="179">
        <f>SUBTOTAL(9,K76:K79)</f>
        <v>0</v>
      </c>
      <c r="L80" s="179">
        <f>SUBTOTAL(9,L76:L79)</f>
        <v>959</v>
      </c>
      <c r="M80" s="179"/>
      <c r="N80" s="179"/>
      <c r="O80" s="179"/>
      <c r="P80" s="179"/>
      <c r="Q80" s="179"/>
      <c r="R80" s="179">
        <f>SUBTOTAL(9,R76:R79)</f>
        <v>435439</v>
      </c>
      <c r="S80" s="179">
        <f>SUBTOTAL(9,S76:S79)</f>
        <v>241972</v>
      </c>
      <c r="T80" s="180"/>
    </row>
    <row r="81" spans="1:20" hidden="1" outlineLevel="4">
      <c r="A81" s="178">
        <v>3</v>
      </c>
      <c r="B81" s="179" t="s">
        <v>36</v>
      </c>
      <c r="C81" s="179" t="s">
        <v>6</v>
      </c>
      <c r="D81" s="179" t="s">
        <v>37</v>
      </c>
      <c r="E81" s="64">
        <v>1504</v>
      </c>
      <c r="F81" s="65">
        <f t="shared" si="0"/>
        <v>1.1640601913416076E-2</v>
      </c>
      <c r="G81" s="65">
        <f t="shared" si="1"/>
        <v>7.111991479511426E-3</v>
      </c>
      <c r="H81" s="179">
        <f t="shared" si="2"/>
        <v>0</v>
      </c>
      <c r="I81" s="179">
        <f t="shared" si="3"/>
        <v>0</v>
      </c>
      <c r="J81" s="179">
        <f t="shared" si="4"/>
        <v>1504</v>
      </c>
      <c r="K81" s="179">
        <f t="shared" si="5"/>
        <v>0</v>
      </c>
      <c r="L81" s="179">
        <f t="shared" si="6"/>
        <v>1504</v>
      </c>
      <c r="M81" s="179">
        <v>1</v>
      </c>
      <c r="N81" s="179">
        <v>18</v>
      </c>
      <c r="O81" s="179">
        <v>87</v>
      </c>
      <c r="P81" s="179">
        <v>5</v>
      </c>
      <c r="Q81" s="179" t="s">
        <v>6</v>
      </c>
      <c r="R81" s="179">
        <v>1512645</v>
      </c>
      <c r="S81" s="179">
        <v>924172</v>
      </c>
      <c r="T81" s="180">
        <v>6</v>
      </c>
    </row>
    <row r="82" spans="1:20" hidden="1" outlineLevel="3">
      <c r="A82" s="178"/>
      <c r="B82" s="179"/>
      <c r="C82" s="112" t="s">
        <v>146</v>
      </c>
      <c r="D82" s="113"/>
      <c r="E82" s="114">
        <f>SUBTOTAL(9,E81:E81)</f>
        <v>1504</v>
      </c>
      <c r="F82" s="115"/>
      <c r="G82" s="115"/>
      <c r="H82" s="179">
        <f>SUBTOTAL(9,H81:H81)</f>
        <v>0</v>
      </c>
      <c r="I82" s="179">
        <f>SUBTOTAL(9,I81:I81)</f>
        <v>0</v>
      </c>
      <c r="J82" s="179">
        <f>SUBTOTAL(9,J81:J81)</f>
        <v>1504</v>
      </c>
      <c r="K82" s="179">
        <f>SUBTOTAL(9,K81:K81)</f>
        <v>0</v>
      </c>
      <c r="L82" s="179">
        <f>SUBTOTAL(9,L81:L81)</f>
        <v>1504</v>
      </c>
      <c r="M82" s="179"/>
      <c r="N82" s="179"/>
      <c r="O82" s="179"/>
      <c r="P82" s="179"/>
      <c r="Q82" s="179"/>
      <c r="R82" s="179">
        <f>SUBTOTAL(9,R81:R81)</f>
        <v>1512645</v>
      </c>
      <c r="S82" s="179">
        <f>SUBTOTAL(9,S81:S81)</f>
        <v>924172</v>
      </c>
      <c r="T82" s="180"/>
    </row>
    <row r="83" spans="1:20" ht="15.6" hidden="1" outlineLevel="2" collapsed="1">
      <c r="A83" s="178"/>
      <c r="B83" s="111" t="s">
        <v>86</v>
      </c>
      <c r="C83" s="77"/>
      <c r="D83" s="77"/>
      <c r="E83" s="78">
        <f>SUBTOTAL(9,E76:E81)</f>
        <v>2463</v>
      </c>
      <c r="F83" s="79">
        <v>9.1543924151516517E-3</v>
      </c>
      <c r="G83" s="79">
        <v>5.4799175952241321E-3</v>
      </c>
      <c r="H83" s="179">
        <f>SUBTOTAL(9,H76:H81)</f>
        <v>959</v>
      </c>
      <c r="I83" s="179">
        <f>SUBTOTAL(9,I76:I81)</f>
        <v>0</v>
      </c>
      <c r="J83" s="179">
        <f>SUBTOTAL(9,J76:J81)</f>
        <v>1504</v>
      </c>
      <c r="K83" s="179">
        <f>SUBTOTAL(9,K76:K81)</f>
        <v>0</v>
      </c>
      <c r="L83" s="179">
        <f>SUBTOTAL(9,L76:L81)</f>
        <v>2463</v>
      </c>
      <c r="M83" s="179"/>
      <c r="N83" s="179"/>
      <c r="O83" s="179"/>
      <c r="P83" s="179"/>
      <c r="Q83" s="179"/>
      <c r="R83" s="179">
        <f>SUBTOTAL(9,R76:R81)</f>
        <v>1948084</v>
      </c>
      <c r="S83" s="179">
        <f>SUBTOTAL(9,S76:S81)</f>
        <v>1166144</v>
      </c>
      <c r="T83" s="180"/>
    </row>
    <row r="84" spans="1:20" ht="17.399999999999999" outlineLevel="1" collapsed="1">
      <c r="A84" s="138" t="s">
        <v>104</v>
      </c>
      <c r="B84" s="186"/>
      <c r="C84" s="186"/>
      <c r="D84" s="186"/>
      <c r="E84" s="89">
        <f>SUBTOTAL(9,E5:E81)</f>
        <v>10901</v>
      </c>
      <c r="F84" s="90"/>
      <c r="G84" s="90"/>
      <c r="H84" s="179">
        <f>SUBTOTAL(9,H5:H81)</f>
        <v>7038</v>
      </c>
      <c r="I84" s="179">
        <f>SUBTOTAL(9,I5:I81)</f>
        <v>246</v>
      </c>
      <c r="J84" s="179">
        <f>SUBTOTAL(9,J5:J81)</f>
        <v>3617</v>
      </c>
      <c r="K84" s="179">
        <f>SUBTOTAL(9,K5:K81)</f>
        <v>3670</v>
      </c>
      <c r="L84" s="179">
        <f>SUBTOTAL(9,L5:L81)</f>
        <v>7231</v>
      </c>
      <c r="M84" s="179"/>
      <c r="N84" s="179"/>
      <c r="O84" s="179"/>
      <c r="P84" s="179"/>
      <c r="Q84" s="179"/>
      <c r="R84" s="179">
        <f>SUBTOTAL(9,R5:R81)</f>
        <v>8062608</v>
      </c>
      <c r="S84" s="179">
        <f>SUBTOTAL(9,S5:S81)</f>
        <v>4658429</v>
      </c>
      <c r="T84" s="180"/>
    </row>
    <row r="85" spans="1:20" hidden="1" outlineLevel="4">
      <c r="A85" s="187">
        <v>12</v>
      </c>
      <c r="B85" s="185" t="s">
        <v>38</v>
      </c>
      <c r="C85" s="185" t="s">
        <v>4</v>
      </c>
      <c r="D85" s="185" t="s">
        <v>16</v>
      </c>
      <c r="E85" s="81">
        <v>154</v>
      </c>
      <c r="F85" s="82">
        <f t="shared" si="0"/>
        <v>8.5207732082732083E-3</v>
      </c>
      <c r="G85" s="82">
        <f t="shared" si="1"/>
        <v>4.9894781144781139E-3</v>
      </c>
      <c r="H85" s="179">
        <f t="shared" si="2"/>
        <v>154</v>
      </c>
      <c r="I85" s="179">
        <f t="shared" si="3"/>
        <v>0</v>
      </c>
      <c r="J85" s="179">
        <f t="shared" si="4"/>
        <v>0</v>
      </c>
      <c r="K85" s="179">
        <f t="shared" si="5"/>
        <v>0</v>
      </c>
      <c r="L85" s="179">
        <f t="shared" si="6"/>
        <v>154</v>
      </c>
      <c r="M85" s="179">
        <v>1</v>
      </c>
      <c r="N85" s="179">
        <v>9</v>
      </c>
      <c r="O85" s="179">
        <v>17</v>
      </c>
      <c r="P85" s="179">
        <v>3</v>
      </c>
      <c r="Q85" s="179" t="s">
        <v>17</v>
      </c>
      <c r="R85" s="179">
        <v>113374</v>
      </c>
      <c r="S85" s="179">
        <v>66388</v>
      </c>
      <c r="T85" s="180">
        <v>6</v>
      </c>
    </row>
    <row r="86" spans="1:20" hidden="1" outlineLevel="4">
      <c r="A86" s="178">
        <v>12</v>
      </c>
      <c r="B86" s="179" t="s">
        <v>38</v>
      </c>
      <c r="C86" s="179" t="s">
        <v>4</v>
      </c>
      <c r="D86" s="179" t="s">
        <v>19</v>
      </c>
      <c r="E86" s="64">
        <v>197</v>
      </c>
      <c r="F86" s="65">
        <f t="shared" si="0"/>
        <v>8.1771127091558558E-3</v>
      </c>
      <c r="G86" s="65">
        <f t="shared" si="1"/>
        <v>4.0586811430720054E-3</v>
      </c>
      <c r="H86" s="179">
        <f t="shared" si="2"/>
        <v>197</v>
      </c>
      <c r="I86" s="179">
        <f t="shared" si="3"/>
        <v>0</v>
      </c>
      <c r="J86" s="179">
        <f t="shared" si="4"/>
        <v>0</v>
      </c>
      <c r="K86" s="179">
        <f t="shared" si="5"/>
        <v>0</v>
      </c>
      <c r="L86" s="179">
        <f t="shared" si="6"/>
        <v>197</v>
      </c>
      <c r="M86" s="179">
        <v>1</v>
      </c>
      <c r="N86" s="179">
        <v>9</v>
      </c>
      <c r="O86" s="179">
        <v>18</v>
      </c>
      <c r="P86" s="179">
        <v>3</v>
      </c>
      <c r="Q86" s="179" t="s">
        <v>17</v>
      </c>
      <c r="R86" s="179">
        <v>139181</v>
      </c>
      <c r="S86" s="179">
        <v>69082</v>
      </c>
      <c r="T86" s="180">
        <v>6</v>
      </c>
    </row>
    <row r="87" spans="1:20" hidden="1" outlineLevel="4">
      <c r="A87" s="178">
        <v>12</v>
      </c>
      <c r="B87" s="179" t="s">
        <v>38</v>
      </c>
      <c r="C87" s="179" t="s">
        <v>4</v>
      </c>
      <c r="D87" s="179" t="s">
        <v>20</v>
      </c>
      <c r="E87" s="64">
        <v>390</v>
      </c>
      <c r="F87" s="65">
        <f t="shared" si="0"/>
        <v>1.2516530151946818E-2</v>
      </c>
      <c r="G87" s="65">
        <f t="shared" si="1"/>
        <v>5.1725427350427346E-3</v>
      </c>
      <c r="H87" s="179">
        <f t="shared" si="2"/>
        <v>390</v>
      </c>
      <c r="I87" s="179">
        <f t="shared" si="3"/>
        <v>0</v>
      </c>
      <c r="J87" s="179">
        <f t="shared" si="4"/>
        <v>0</v>
      </c>
      <c r="K87" s="179">
        <f t="shared" si="5"/>
        <v>0</v>
      </c>
      <c r="L87" s="179">
        <f t="shared" si="6"/>
        <v>390</v>
      </c>
      <c r="M87" s="179">
        <v>1</v>
      </c>
      <c r="N87" s="179">
        <v>9</v>
      </c>
      <c r="O87" s="179">
        <v>19</v>
      </c>
      <c r="P87" s="179">
        <v>3</v>
      </c>
      <c r="Q87" s="179" t="s">
        <v>17</v>
      </c>
      <c r="R87" s="179">
        <v>421757</v>
      </c>
      <c r="S87" s="179">
        <v>174294</v>
      </c>
      <c r="T87" s="180">
        <v>6</v>
      </c>
    </row>
    <row r="88" spans="1:20" hidden="1" outlineLevel="4">
      <c r="A88" s="178">
        <v>12</v>
      </c>
      <c r="B88" s="179" t="s">
        <v>38</v>
      </c>
      <c r="C88" s="179" t="s">
        <v>4</v>
      </c>
      <c r="D88" s="179" t="s">
        <v>21</v>
      </c>
      <c r="E88" s="64">
        <v>80</v>
      </c>
      <c r="F88" s="65">
        <f t="shared" si="0"/>
        <v>9.650028935185186E-3</v>
      </c>
      <c r="G88" s="65">
        <f t="shared" si="1"/>
        <v>4.1028645833333334E-3</v>
      </c>
      <c r="H88" s="179">
        <f t="shared" si="2"/>
        <v>80</v>
      </c>
      <c r="I88" s="179">
        <f t="shared" si="3"/>
        <v>0</v>
      </c>
      <c r="J88" s="179">
        <f t="shared" si="4"/>
        <v>0</v>
      </c>
      <c r="K88" s="179">
        <f t="shared" si="5"/>
        <v>0</v>
      </c>
      <c r="L88" s="179">
        <f t="shared" si="6"/>
        <v>80</v>
      </c>
      <c r="M88" s="179">
        <v>1</v>
      </c>
      <c r="N88" s="179">
        <v>9</v>
      </c>
      <c r="O88" s="179">
        <v>20</v>
      </c>
      <c r="P88" s="179">
        <v>3</v>
      </c>
      <c r="Q88" s="179" t="s">
        <v>17</v>
      </c>
      <c r="R88" s="179">
        <v>66701</v>
      </c>
      <c r="S88" s="179">
        <v>28359</v>
      </c>
      <c r="T88" s="180">
        <v>6</v>
      </c>
    </row>
    <row r="89" spans="1:20" hidden="1" outlineLevel="4">
      <c r="A89" s="178">
        <v>12</v>
      </c>
      <c r="B89" s="179" t="s">
        <v>38</v>
      </c>
      <c r="C89" s="179" t="s">
        <v>4</v>
      </c>
      <c r="D89" s="179" t="s">
        <v>108</v>
      </c>
      <c r="E89" s="64">
        <v>155</v>
      </c>
      <c r="F89" s="65">
        <f t="shared" si="0"/>
        <v>1.5869623655913979E-2</v>
      </c>
      <c r="G89" s="65">
        <f t="shared" si="1"/>
        <v>1.0690710872162485E-3</v>
      </c>
      <c r="H89" s="179">
        <f t="shared" si="2"/>
        <v>155</v>
      </c>
      <c r="I89" s="179">
        <f t="shared" si="3"/>
        <v>0</v>
      </c>
      <c r="J89" s="179">
        <f t="shared" si="4"/>
        <v>0</v>
      </c>
      <c r="K89" s="179">
        <f t="shared" si="5"/>
        <v>155</v>
      </c>
      <c r="L89" s="179">
        <f t="shared" si="6"/>
        <v>0</v>
      </c>
      <c r="M89" s="179">
        <v>3</v>
      </c>
      <c r="N89" s="179">
        <v>9</v>
      </c>
      <c r="O89" s="179">
        <v>58</v>
      </c>
      <c r="P89" s="179">
        <v>3</v>
      </c>
      <c r="Q89" s="179" t="s">
        <v>17</v>
      </c>
      <c r="R89" s="179">
        <v>212526</v>
      </c>
      <c r="S89" s="179">
        <v>14317</v>
      </c>
      <c r="T89" s="180">
        <v>6</v>
      </c>
    </row>
    <row r="90" spans="1:20" hidden="1" outlineLevel="4">
      <c r="A90" s="178">
        <v>12</v>
      </c>
      <c r="B90" s="179" t="s">
        <v>38</v>
      </c>
      <c r="C90" s="179" t="s">
        <v>4</v>
      </c>
      <c r="D90" s="179" t="s">
        <v>169</v>
      </c>
      <c r="E90" s="64">
        <v>1</v>
      </c>
      <c r="F90" s="65">
        <f t="shared" si="0"/>
        <v>1.3657407407407407E-3</v>
      </c>
      <c r="G90" s="65">
        <f t="shared" si="1"/>
        <v>3.8194444444444443E-3</v>
      </c>
      <c r="H90" s="179">
        <f t="shared" si="2"/>
        <v>1</v>
      </c>
      <c r="I90" s="179">
        <f t="shared" si="3"/>
        <v>0</v>
      </c>
      <c r="J90" s="179">
        <f t="shared" si="4"/>
        <v>0</v>
      </c>
      <c r="K90" s="179">
        <f t="shared" si="5"/>
        <v>1</v>
      </c>
      <c r="L90" s="179">
        <f t="shared" si="6"/>
        <v>0</v>
      </c>
      <c r="M90" s="179">
        <v>3</v>
      </c>
      <c r="N90" s="179">
        <v>9</v>
      </c>
      <c r="O90" s="179">
        <v>94</v>
      </c>
      <c r="P90" s="179">
        <v>3</v>
      </c>
      <c r="Q90" s="179" t="s">
        <v>17</v>
      </c>
      <c r="R90" s="179">
        <v>118</v>
      </c>
      <c r="S90" s="179">
        <v>330</v>
      </c>
      <c r="T90" s="180">
        <v>6</v>
      </c>
    </row>
    <row r="91" spans="1:20" hidden="1" outlineLevel="4">
      <c r="A91" s="178">
        <v>12</v>
      </c>
      <c r="B91" s="179" t="s">
        <v>38</v>
      </c>
      <c r="C91" s="179" t="s">
        <v>4</v>
      </c>
      <c r="D91" s="179" t="s">
        <v>109</v>
      </c>
      <c r="E91" s="64">
        <v>188</v>
      </c>
      <c r="F91" s="65">
        <f t="shared" si="0"/>
        <v>8.5092223207249799E-3</v>
      </c>
      <c r="G91" s="65">
        <f t="shared" si="1"/>
        <v>9.8964489755713151E-4</v>
      </c>
      <c r="H91" s="179">
        <f t="shared" si="2"/>
        <v>188</v>
      </c>
      <c r="I91" s="179">
        <f t="shared" si="3"/>
        <v>0</v>
      </c>
      <c r="J91" s="179">
        <f t="shared" si="4"/>
        <v>0</v>
      </c>
      <c r="K91" s="179">
        <f t="shared" si="5"/>
        <v>188</v>
      </c>
      <c r="L91" s="179">
        <f t="shared" si="6"/>
        <v>0</v>
      </c>
      <c r="M91" s="179">
        <v>3</v>
      </c>
      <c r="N91" s="179">
        <v>9</v>
      </c>
      <c r="O91" s="179">
        <v>162</v>
      </c>
      <c r="P91" s="179">
        <v>3</v>
      </c>
      <c r="Q91" s="179" t="s">
        <v>17</v>
      </c>
      <c r="R91" s="179">
        <v>138217</v>
      </c>
      <c r="S91" s="179">
        <v>16075</v>
      </c>
      <c r="T91" s="180">
        <v>6</v>
      </c>
    </row>
    <row r="92" spans="1:20" hidden="1" outlineLevel="4">
      <c r="A92" s="178">
        <v>12</v>
      </c>
      <c r="B92" s="179" t="s">
        <v>38</v>
      </c>
      <c r="C92" s="179" t="s">
        <v>4</v>
      </c>
      <c r="D92" s="179" t="s">
        <v>107</v>
      </c>
      <c r="E92" s="64">
        <v>2</v>
      </c>
      <c r="F92" s="65">
        <f t="shared" ref="F92:F178" si="7">R92/E92/86400</f>
        <v>1.177662037037037E-2</v>
      </c>
      <c r="G92" s="65">
        <f t="shared" ref="G92:G178" si="8">S92/E92/86400</f>
        <v>0</v>
      </c>
      <c r="H92" s="179">
        <f t="shared" ref="H92:H178" si="9">IF(C92="ATENCIÓN CIUDADANÍA",E92,0)</f>
        <v>2</v>
      </c>
      <c r="I92" s="179">
        <f t="shared" ref="I92:I178" si="10">IF(C92="OTROS TEMAS GENERALITAT",E92,0)</f>
        <v>0</v>
      </c>
      <c r="J92" s="179">
        <f t="shared" ref="J92:J178" si="11">IF(C92="TEMAS MUNICIPALES",E92,0)</f>
        <v>0</v>
      </c>
      <c r="K92" s="179">
        <f t="shared" ref="K92:K178" si="12">IF(M92=3,E92,0)</f>
        <v>0</v>
      </c>
      <c r="L92" s="179">
        <f t="shared" ref="L92:L178" si="13">IF(M92&lt;&gt;3,E92,0)</f>
        <v>2</v>
      </c>
      <c r="M92" s="179">
        <v>8</v>
      </c>
      <c r="N92" s="179">
        <v>9</v>
      </c>
      <c r="O92" s="179">
        <v>217</v>
      </c>
      <c r="P92" s="179">
        <v>3</v>
      </c>
      <c r="Q92" s="179" t="s">
        <v>17</v>
      </c>
      <c r="R92" s="179">
        <v>2035</v>
      </c>
      <c r="S92" s="179">
        <v>0</v>
      </c>
      <c r="T92" s="180">
        <v>6</v>
      </c>
    </row>
    <row r="93" spans="1:20" hidden="1" outlineLevel="3">
      <c r="A93" s="178"/>
      <c r="B93" s="179"/>
      <c r="C93" s="181" t="s">
        <v>144</v>
      </c>
      <c r="D93" s="182"/>
      <c r="E93" s="183">
        <f>SUBTOTAL(9,E85:E92)</f>
        <v>1167</v>
      </c>
      <c r="F93" s="184"/>
      <c r="G93" s="184"/>
      <c r="H93" s="179">
        <f>SUBTOTAL(9,H85:H92)</f>
        <v>1167</v>
      </c>
      <c r="I93" s="179">
        <f>SUBTOTAL(9,I85:I92)</f>
        <v>0</v>
      </c>
      <c r="J93" s="179">
        <f>SUBTOTAL(9,J85:J92)</f>
        <v>0</v>
      </c>
      <c r="K93" s="179">
        <f>SUBTOTAL(9,K85:K92)</f>
        <v>344</v>
      </c>
      <c r="L93" s="179">
        <f>SUBTOTAL(9,L85:L92)</f>
        <v>823</v>
      </c>
      <c r="M93" s="179"/>
      <c r="N93" s="179"/>
      <c r="O93" s="179"/>
      <c r="P93" s="179"/>
      <c r="Q93" s="179"/>
      <c r="R93" s="179">
        <f>SUBTOTAL(9,R85:R92)</f>
        <v>1093909</v>
      </c>
      <c r="S93" s="179">
        <f>SUBTOTAL(9,S85:S92)</f>
        <v>368845</v>
      </c>
      <c r="T93" s="180"/>
    </row>
    <row r="94" spans="1:20" ht="15.6" hidden="1" outlineLevel="2" collapsed="1">
      <c r="A94" s="178"/>
      <c r="B94" s="111" t="s">
        <v>87</v>
      </c>
      <c r="C94" s="77"/>
      <c r="D94" s="77"/>
      <c r="E94" s="78">
        <f>SUBTOTAL(9,E85:E92)</f>
        <v>1167</v>
      </c>
      <c r="F94" s="79">
        <v>1.0849172061950553E-2</v>
      </c>
      <c r="G94" s="79">
        <v>3.6581314068996162E-3</v>
      </c>
      <c r="H94" s="179">
        <f>SUBTOTAL(9,H85:H92)</f>
        <v>1167</v>
      </c>
      <c r="I94" s="179">
        <f>SUBTOTAL(9,I85:I92)</f>
        <v>0</v>
      </c>
      <c r="J94" s="179">
        <f>SUBTOTAL(9,J85:J92)</f>
        <v>0</v>
      </c>
      <c r="K94" s="179">
        <f>SUBTOTAL(9,K85:K92)</f>
        <v>344</v>
      </c>
      <c r="L94" s="179">
        <f>SUBTOTAL(9,L85:L92)</f>
        <v>823</v>
      </c>
      <c r="M94" s="179"/>
      <c r="N94" s="179"/>
      <c r="O94" s="179"/>
      <c r="P94" s="179"/>
      <c r="Q94" s="179"/>
      <c r="R94" s="179">
        <f>SUBTOTAL(9,R85:R92)</f>
        <v>1093909</v>
      </c>
      <c r="S94" s="179">
        <f>SUBTOTAL(9,S85:S92)</f>
        <v>368845</v>
      </c>
      <c r="T94" s="180"/>
    </row>
    <row r="95" spans="1:20" hidden="1" outlineLevel="4">
      <c r="A95" s="178">
        <v>12</v>
      </c>
      <c r="B95" s="179" t="s">
        <v>39</v>
      </c>
      <c r="C95" s="179" t="s">
        <v>4</v>
      </c>
      <c r="D95" s="179" t="s">
        <v>16</v>
      </c>
      <c r="E95" s="64">
        <v>458</v>
      </c>
      <c r="F95" s="65">
        <f t="shared" si="7"/>
        <v>4.1345726184699979E-3</v>
      </c>
      <c r="G95" s="65">
        <f t="shared" si="8"/>
        <v>7.4616640384926412E-3</v>
      </c>
      <c r="H95" s="179">
        <f t="shared" si="9"/>
        <v>458</v>
      </c>
      <c r="I95" s="179">
        <f t="shared" si="10"/>
        <v>0</v>
      </c>
      <c r="J95" s="179">
        <f t="shared" si="11"/>
        <v>0</v>
      </c>
      <c r="K95" s="179">
        <f t="shared" si="12"/>
        <v>0</v>
      </c>
      <c r="L95" s="179">
        <f t="shared" si="13"/>
        <v>458</v>
      </c>
      <c r="M95" s="179">
        <v>1</v>
      </c>
      <c r="N95" s="179">
        <v>10</v>
      </c>
      <c r="O95" s="179">
        <v>17</v>
      </c>
      <c r="P95" s="179">
        <v>3</v>
      </c>
      <c r="Q95" s="179" t="s">
        <v>17</v>
      </c>
      <c r="R95" s="179">
        <v>163610</v>
      </c>
      <c r="S95" s="179">
        <v>295267</v>
      </c>
      <c r="T95" s="180">
        <v>6</v>
      </c>
    </row>
    <row r="96" spans="1:20" hidden="1" outlineLevel="4">
      <c r="A96" s="178">
        <v>12</v>
      </c>
      <c r="B96" s="179" t="s">
        <v>39</v>
      </c>
      <c r="C96" s="179" t="s">
        <v>4</v>
      </c>
      <c r="D96" s="179" t="s">
        <v>19</v>
      </c>
      <c r="E96" s="64">
        <v>151</v>
      </c>
      <c r="F96" s="65">
        <f t="shared" si="7"/>
        <v>8.8242733627667408E-3</v>
      </c>
      <c r="G96" s="65">
        <f t="shared" si="8"/>
        <v>3.2362950699043416E-3</v>
      </c>
      <c r="H96" s="179">
        <f t="shared" si="9"/>
        <v>151</v>
      </c>
      <c r="I96" s="179">
        <f t="shared" si="10"/>
        <v>0</v>
      </c>
      <c r="J96" s="179">
        <f t="shared" si="11"/>
        <v>0</v>
      </c>
      <c r="K96" s="179">
        <f t="shared" si="12"/>
        <v>0</v>
      </c>
      <c r="L96" s="179">
        <f t="shared" si="13"/>
        <v>151</v>
      </c>
      <c r="M96" s="179">
        <v>1</v>
      </c>
      <c r="N96" s="179">
        <v>10</v>
      </c>
      <c r="O96" s="179">
        <v>18</v>
      </c>
      <c r="P96" s="179">
        <v>3</v>
      </c>
      <c r="Q96" s="179" t="s">
        <v>17</v>
      </c>
      <c r="R96" s="179">
        <v>115125</v>
      </c>
      <c r="S96" s="179">
        <v>42222</v>
      </c>
      <c r="T96" s="180">
        <v>6</v>
      </c>
    </row>
    <row r="97" spans="1:20" hidden="1" outlineLevel="4">
      <c r="A97" s="178">
        <v>12</v>
      </c>
      <c r="B97" s="179" t="s">
        <v>39</v>
      </c>
      <c r="C97" s="179" t="s">
        <v>4</v>
      </c>
      <c r="D97" s="179" t="s">
        <v>20</v>
      </c>
      <c r="E97" s="64">
        <v>285</v>
      </c>
      <c r="F97" s="65">
        <f t="shared" si="7"/>
        <v>1.2495004873294345E-2</v>
      </c>
      <c r="G97" s="65">
        <f t="shared" si="8"/>
        <v>7.4643031189083817E-3</v>
      </c>
      <c r="H97" s="179">
        <f t="shared" si="9"/>
        <v>285</v>
      </c>
      <c r="I97" s="179">
        <f t="shared" si="10"/>
        <v>0</v>
      </c>
      <c r="J97" s="179">
        <f t="shared" si="11"/>
        <v>0</v>
      </c>
      <c r="K97" s="179">
        <f t="shared" si="12"/>
        <v>0</v>
      </c>
      <c r="L97" s="179">
        <f t="shared" si="13"/>
        <v>285</v>
      </c>
      <c r="M97" s="179">
        <v>1</v>
      </c>
      <c r="N97" s="179">
        <v>10</v>
      </c>
      <c r="O97" s="179">
        <v>19</v>
      </c>
      <c r="P97" s="179">
        <v>3</v>
      </c>
      <c r="Q97" s="179" t="s">
        <v>17</v>
      </c>
      <c r="R97" s="179">
        <v>307677</v>
      </c>
      <c r="S97" s="179">
        <v>183801</v>
      </c>
      <c r="T97" s="180">
        <v>6</v>
      </c>
    </row>
    <row r="98" spans="1:20" hidden="1" outlineLevel="4">
      <c r="A98" s="178">
        <v>12</v>
      </c>
      <c r="B98" s="179" t="s">
        <v>39</v>
      </c>
      <c r="C98" s="179" t="s">
        <v>4</v>
      </c>
      <c r="D98" s="179" t="s">
        <v>21</v>
      </c>
      <c r="E98" s="64">
        <v>86</v>
      </c>
      <c r="F98" s="65">
        <f t="shared" si="7"/>
        <v>9.739314168819983E-3</v>
      </c>
      <c r="G98" s="65">
        <f t="shared" si="8"/>
        <v>2.6519433677863911E-3</v>
      </c>
      <c r="H98" s="179">
        <f t="shared" si="9"/>
        <v>86</v>
      </c>
      <c r="I98" s="179">
        <f t="shared" si="10"/>
        <v>0</v>
      </c>
      <c r="J98" s="179">
        <f t="shared" si="11"/>
        <v>0</v>
      </c>
      <c r="K98" s="179">
        <f t="shared" si="12"/>
        <v>0</v>
      </c>
      <c r="L98" s="179">
        <f t="shared" si="13"/>
        <v>86</v>
      </c>
      <c r="M98" s="179">
        <v>1</v>
      </c>
      <c r="N98" s="179">
        <v>10</v>
      </c>
      <c r="O98" s="179">
        <v>20</v>
      </c>
      <c r="P98" s="179">
        <v>3</v>
      </c>
      <c r="Q98" s="179" t="s">
        <v>17</v>
      </c>
      <c r="R98" s="179">
        <v>72367</v>
      </c>
      <c r="S98" s="179">
        <v>19705</v>
      </c>
      <c r="T98" s="180">
        <v>6</v>
      </c>
    </row>
    <row r="99" spans="1:20" hidden="1" outlineLevel="4">
      <c r="A99" s="178">
        <v>12</v>
      </c>
      <c r="B99" s="179" t="s">
        <v>39</v>
      </c>
      <c r="C99" s="179" t="s">
        <v>4</v>
      </c>
      <c r="D99" s="179" t="s">
        <v>120</v>
      </c>
      <c r="E99" s="64">
        <v>51</v>
      </c>
      <c r="F99" s="65">
        <f t="shared" si="7"/>
        <v>4.7258533042846768E-3</v>
      </c>
      <c r="G99" s="65">
        <f t="shared" si="8"/>
        <v>3.1613108206245458E-3</v>
      </c>
      <c r="H99" s="179">
        <f t="shared" si="9"/>
        <v>51</v>
      </c>
      <c r="I99" s="179">
        <f t="shared" si="10"/>
        <v>0</v>
      </c>
      <c r="J99" s="179">
        <f t="shared" si="11"/>
        <v>0</v>
      </c>
      <c r="K99" s="179">
        <f t="shared" si="12"/>
        <v>51</v>
      </c>
      <c r="L99" s="179">
        <f t="shared" si="13"/>
        <v>0</v>
      </c>
      <c r="M99" s="179">
        <v>3</v>
      </c>
      <c r="N99" s="179">
        <v>10</v>
      </c>
      <c r="O99" s="179">
        <v>57</v>
      </c>
      <c r="P99" s="179">
        <v>3</v>
      </c>
      <c r="Q99" s="179" t="s">
        <v>17</v>
      </c>
      <c r="R99" s="179">
        <v>20824</v>
      </c>
      <c r="S99" s="179">
        <v>13930</v>
      </c>
      <c r="T99" s="180">
        <v>6</v>
      </c>
    </row>
    <row r="100" spans="1:20" hidden="1" outlineLevel="4">
      <c r="A100" s="178">
        <v>12</v>
      </c>
      <c r="B100" s="179" t="s">
        <v>39</v>
      </c>
      <c r="C100" s="179" t="s">
        <v>4</v>
      </c>
      <c r="D100" s="179" t="s">
        <v>108</v>
      </c>
      <c r="E100" s="64">
        <v>145</v>
      </c>
      <c r="F100" s="65">
        <f t="shared" si="7"/>
        <v>1.2881146232439336E-2</v>
      </c>
      <c r="G100" s="65">
        <f t="shared" si="8"/>
        <v>2.4328703703703704E-3</v>
      </c>
      <c r="H100" s="179">
        <f t="shared" si="9"/>
        <v>145</v>
      </c>
      <c r="I100" s="179">
        <f t="shared" si="10"/>
        <v>0</v>
      </c>
      <c r="J100" s="179">
        <f t="shared" si="11"/>
        <v>0</v>
      </c>
      <c r="K100" s="179">
        <f t="shared" si="12"/>
        <v>145</v>
      </c>
      <c r="L100" s="179">
        <f t="shared" si="13"/>
        <v>0</v>
      </c>
      <c r="M100" s="179">
        <v>3</v>
      </c>
      <c r="N100" s="179">
        <v>10</v>
      </c>
      <c r="O100" s="179">
        <v>58</v>
      </c>
      <c r="P100" s="179">
        <v>3</v>
      </c>
      <c r="Q100" s="179" t="s">
        <v>17</v>
      </c>
      <c r="R100" s="179">
        <v>161375</v>
      </c>
      <c r="S100" s="179">
        <v>30479</v>
      </c>
      <c r="T100" s="180">
        <v>6</v>
      </c>
    </row>
    <row r="101" spans="1:20" hidden="1" outlineLevel="4">
      <c r="A101" s="178">
        <v>12</v>
      </c>
      <c r="B101" s="179" t="s">
        <v>39</v>
      </c>
      <c r="C101" s="179" t="s">
        <v>4</v>
      </c>
      <c r="D101" s="179" t="s">
        <v>121</v>
      </c>
      <c r="E101" s="64">
        <v>172</v>
      </c>
      <c r="F101" s="65">
        <f t="shared" si="7"/>
        <v>9.378633720930233E-3</v>
      </c>
      <c r="G101" s="65">
        <f t="shared" si="8"/>
        <v>9.8110465116279058E-4</v>
      </c>
      <c r="H101" s="179">
        <f t="shared" si="9"/>
        <v>172</v>
      </c>
      <c r="I101" s="179">
        <f t="shared" si="10"/>
        <v>0</v>
      </c>
      <c r="J101" s="179">
        <f t="shared" si="11"/>
        <v>0</v>
      </c>
      <c r="K101" s="179">
        <f t="shared" si="12"/>
        <v>172</v>
      </c>
      <c r="L101" s="179">
        <f t="shared" si="13"/>
        <v>0</v>
      </c>
      <c r="M101" s="179">
        <v>3</v>
      </c>
      <c r="N101" s="179">
        <v>10</v>
      </c>
      <c r="O101" s="179">
        <v>98</v>
      </c>
      <c r="P101" s="179">
        <v>3</v>
      </c>
      <c r="Q101" s="179" t="s">
        <v>17</v>
      </c>
      <c r="R101" s="179">
        <v>139374</v>
      </c>
      <c r="S101" s="179">
        <v>14580</v>
      </c>
      <c r="T101" s="180">
        <v>6</v>
      </c>
    </row>
    <row r="102" spans="1:20" hidden="1" outlineLevel="4">
      <c r="A102" s="178">
        <v>12</v>
      </c>
      <c r="B102" s="179" t="s">
        <v>39</v>
      </c>
      <c r="C102" s="179" t="s">
        <v>4</v>
      </c>
      <c r="D102" s="179" t="s">
        <v>107</v>
      </c>
      <c r="E102" s="64">
        <v>23</v>
      </c>
      <c r="F102" s="65">
        <f t="shared" si="7"/>
        <v>9.6764291465378429E-3</v>
      </c>
      <c r="G102" s="65">
        <f t="shared" si="8"/>
        <v>0</v>
      </c>
      <c r="H102" s="179">
        <f t="shared" si="9"/>
        <v>23</v>
      </c>
      <c r="I102" s="179">
        <f t="shared" si="10"/>
        <v>0</v>
      </c>
      <c r="J102" s="179">
        <f t="shared" si="11"/>
        <v>0</v>
      </c>
      <c r="K102" s="179">
        <f t="shared" si="12"/>
        <v>0</v>
      </c>
      <c r="L102" s="179">
        <f t="shared" si="13"/>
        <v>23</v>
      </c>
      <c r="M102" s="179">
        <v>8</v>
      </c>
      <c r="N102" s="179">
        <v>10</v>
      </c>
      <c r="O102" s="179">
        <v>217</v>
      </c>
      <c r="P102" s="179">
        <v>3</v>
      </c>
      <c r="Q102" s="179" t="s">
        <v>17</v>
      </c>
      <c r="R102" s="179">
        <v>19229</v>
      </c>
      <c r="S102" s="179">
        <v>0</v>
      </c>
      <c r="T102" s="180">
        <v>6</v>
      </c>
    </row>
    <row r="103" spans="1:20" hidden="1" outlineLevel="3">
      <c r="A103" s="178"/>
      <c r="B103" s="179"/>
      <c r="C103" s="181" t="s">
        <v>144</v>
      </c>
      <c r="D103" s="182"/>
      <c r="E103" s="183">
        <f>SUBTOTAL(9,E95:E102)</f>
        <v>1371</v>
      </c>
      <c r="F103" s="184"/>
      <c r="G103" s="184"/>
      <c r="H103" s="179">
        <f>SUBTOTAL(9,H95:H102)</f>
        <v>1371</v>
      </c>
      <c r="I103" s="179">
        <f>SUBTOTAL(9,I95:I102)</f>
        <v>0</v>
      </c>
      <c r="J103" s="179">
        <f>SUBTOTAL(9,J95:J102)</f>
        <v>0</v>
      </c>
      <c r="K103" s="179">
        <f>SUBTOTAL(9,K95:K102)</f>
        <v>368</v>
      </c>
      <c r="L103" s="179">
        <f>SUBTOTAL(9,L95:L102)</f>
        <v>1003</v>
      </c>
      <c r="M103" s="179"/>
      <c r="N103" s="179"/>
      <c r="O103" s="179"/>
      <c r="P103" s="179"/>
      <c r="Q103" s="179"/>
      <c r="R103" s="179">
        <f>SUBTOTAL(9,R95:R102)</f>
        <v>999581</v>
      </c>
      <c r="S103" s="179">
        <f>SUBTOTAL(9,S95:S102)</f>
        <v>599984</v>
      </c>
      <c r="T103" s="180"/>
    </row>
    <row r="104" spans="1:20" hidden="1" outlineLevel="4">
      <c r="A104" s="178">
        <v>12</v>
      </c>
      <c r="B104" s="179" t="s">
        <v>39</v>
      </c>
      <c r="C104" s="179" t="s">
        <v>5</v>
      </c>
      <c r="D104" s="179" t="s">
        <v>40</v>
      </c>
      <c r="E104" s="64">
        <v>123</v>
      </c>
      <c r="F104" s="65">
        <f t="shared" si="7"/>
        <v>1.5885463715748269E-2</v>
      </c>
      <c r="G104" s="65">
        <f t="shared" si="8"/>
        <v>9.6867472146943689E-3</v>
      </c>
      <c r="H104" s="179">
        <f t="shared" si="9"/>
        <v>0</v>
      </c>
      <c r="I104" s="179">
        <f t="shared" si="10"/>
        <v>123</v>
      </c>
      <c r="J104" s="179">
        <f t="shared" si="11"/>
        <v>0</v>
      </c>
      <c r="K104" s="179">
        <f t="shared" si="12"/>
        <v>0</v>
      </c>
      <c r="L104" s="179">
        <f t="shared" si="13"/>
        <v>123</v>
      </c>
      <c r="M104" s="179">
        <v>1</v>
      </c>
      <c r="N104" s="179">
        <v>10</v>
      </c>
      <c r="O104" s="179">
        <v>25</v>
      </c>
      <c r="P104" s="179">
        <v>11</v>
      </c>
      <c r="Q104" s="179" t="s">
        <v>41</v>
      </c>
      <c r="R104" s="179">
        <v>168818</v>
      </c>
      <c r="S104" s="179">
        <v>102943</v>
      </c>
      <c r="T104" s="180">
        <v>6</v>
      </c>
    </row>
    <row r="105" spans="1:20" hidden="1" outlineLevel="4">
      <c r="A105" s="178">
        <v>12</v>
      </c>
      <c r="B105" s="179" t="s">
        <v>39</v>
      </c>
      <c r="C105" s="179" t="s">
        <v>5</v>
      </c>
      <c r="D105" s="179" t="s">
        <v>177</v>
      </c>
      <c r="E105" s="64">
        <v>2</v>
      </c>
      <c r="F105" s="65">
        <f t="shared" si="7"/>
        <v>1.0243055555555556E-3</v>
      </c>
      <c r="G105" s="65">
        <f t="shared" si="8"/>
        <v>0.15410300925925927</v>
      </c>
      <c r="H105" s="179">
        <f t="shared" si="9"/>
        <v>0</v>
      </c>
      <c r="I105" s="179">
        <f t="shared" si="10"/>
        <v>2</v>
      </c>
      <c r="J105" s="179">
        <f t="shared" si="11"/>
        <v>0</v>
      </c>
      <c r="K105" s="179">
        <f t="shared" si="12"/>
        <v>0</v>
      </c>
      <c r="L105" s="179">
        <f t="shared" si="13"/>
        <v>2</v>
      </c>
      <c r="M105" s="179">
        <v>1</v>
      </c>
      <c r="N105" s="179">
        <v>10</v>
      </c>
      <c r="O105" s="179">
        <v>26</v>
      </c>
      <c r="P105" s="179">
        <v>14</v>
      </c>
      <c r="Q105" s="179" t="s">
        <v>23</v>
      </c>
      <c r="R105" s="179">
        <v>177</v>
      </c>
      <c r="S105" s="179">
        <v>26629</v>
      </c>
      <c r="T105" s="180">
        <v>6</v>
      </c>
    </row>
    <row r="106" spans="1:20" hidden="1" outlineLevel="4">
      <c r="A106" s="178">
        <v>12</v>
      </c>
      <c r="B106" s="179" t="s">
        <v>39</v>
      </c>
      <c r="C106" s="179" t="s">
        <v>5</v>
      </c>
      <c r="D106" s="179" t="s">
        <v>122</v>
      </c>
      <c r="E106" s="64">
        <v>26</v>
      </c>
      <c r="F106" s="65">
        <f t="shared" si="7"/>
        <v>1.0678863960113961E-2</v>
      </c>
      <c r="G106" s="65">
        <f t="shared" si="8"/>
        <v>5.9058938746438744E-3</v>
      </c>
      <c r="H106" s="179">
        <f t="shared" si="9"/>
        <v>0</v>
      </c>
      <c r="I106" s="179">
        <f t="shared" si="10"/>
        <v>26</v>
      </c>
      <c r="J106" s="179">
        <f t="shared" si="11"/>
        <v>0</v>
      </c>
      <c r="K106" s="179">
        <f t="shared" si="12"/>
        <v>26</v>
      </c>
      <c r="L106" s="179">
        <f t="shared" si="13"/>
        <v>0</v>
      </c>
      <c r="M106" s="179">
        <v>3</v>
      </c>
      <c r="N106" s="179">
        <v>10</v>
      </c>
      <c r="O106" s="179">
        <v>63</v>
      </c>
      <c r="P106" s="179">
        <v>8</v>
      </c>
      <c r="Q106" s="179" t="s">
        <v>42</v>
      </c>
      <c r="R106" s="179">
        <v>23989</v>
      </c>
      <c r="S106" s="179">
        <v>13267</v>
      </c>
      <c r="T106" s="180">
        <v>6</v>
      </c>
    </row>
    <row r="107" spans="1:20" hidden="1" outlineLevel="4">
      <c r="A107" s="178">
        <v>12</v>
      </c>
      <c r="B107" s="179" t="s">
        <v>39</v>
      </c>
      <c r="C107" s="179" t="s">
        <v>5</v>
      </c>
      <c r="D107" s="179" t="s">
        <v>123</v>
      </c>
      <c r="E107" s="64">
        <v>153</v>
      </c>
      <c r="F107" s="65">
        <f t="shared" si="7"/>
        <v>1.1857147179859598E-2</v>
      </c>
      <c r="G107" s="65">
        <f t="shared" si="8"/>
        <v>9.6679829339143073E-3</v>
      </c>
      <c r="H107" s="179">
        <f t="shared" si="9"/>
        <v>0</v>
      </c>
      <c r="I107" s="179">
        <f t="shared" si="10"/>
        <v>153</v>
      </c>
      <c r="J107" s="179">
        <f t="shared" si="11"/>
        <v>0</v>
      </c>
      <c r="K107" s="179">
        <f t="shared" si="12"/>
        <v>153</v>
      </c>
      <c r="L107" s="179">
        <f t="shared" si="13"/>
        <v>0</v>
      </c>
      <c r="M107" s="179">
        <v>3</v>
      </c>
      <c r="N107" s="179">
        <v>10</v>
      </c>
      <c r="O107" s="179">
        <v>167</v>
      </c>
      <c r="P107" s="179">
        <v>6</v>
      </c>
      <c r="Q107" s="179" t="s">
        <v>43</v>
      </c>
      <c r="R107" s="179">
        <v>156742</v>
      </c>
      <c r="S107" s="179">
        <v>127803</v>
      </c>
      <c r="T107" s="180">
        <v>6</v>
      </c>
    </row>
    <row r="108" spans="1:20" hidden="1" outlineLevel="4">
      <c r="A108" s="178">
        <v>12</v>
      </c>
      <c r="B108" s="179" t="s">
        <v>39</v>
      </c>
      <c r="C108" s="179" t="s">
        <v>5</v>
      </c>
      <c r="D108" s="179" t="s">
        <v>124</v>
      </c>
      <c r="E108" s="64">
        <v>155</v>
      </c>
      <c r="F108" s="65">
        <f t="shared" si="7"/>
        <v>1.6838261648745519E-2</v>
      </c>
      <c r="G108" s="65">
        <f t="shared" si="8"/>
        <v>4.1555406212664282E-3</v>
      </c>
      <c r="H108" s="179">
        <f t="shared" si="9"/>
        <v>0</v>
      </c>
      <c r="I108" s="179">
        <f t="shared" si="10"/>
        <v>155</v>
      </c>
      <c r="J108" s="179">
        <f t="shared" si="11"/>
        <v>0</v>
      </c>
      <c r="K108" s="179">
        <f t="shared" si="12"/>
        <v>155</v>
      </c>
      <c r="L108" s="179">
        <f t="shared" si="13"/>
        <v>0</v>
      </c>
      <c r="M108" s="179">
        <v>3</v>
      </c>
      <c r="N108" s="179">
        <v>10</v>
      </c>
      <c r="O108" s="179">
        <v>168</v>
      </c>
      <c r="P108" s="179">
        <v>12</v>
      </c>
      <c r="Q108" s="179" t="s">
        <v>29</v>
      </c>
      <c r="R108" s="179">
        <v>225498</v>
      </c>
      <c r="S108" s="179">
        <v>55651</v>
      </c>
      <c r="T108" s="180">
        <v>6</v>
      </c>
    </row>
    <row r="109" spans="1:20" hidden="1" outlineLevel="3">
      <c r="A109" s="178"/>
      <c r="B109" s="179"/>
      <c r="C109" s="107" t="s">
        <v>145</v>
      </c>
      <c r="D109" s="108"/>
      <c r="E109" s="109">
        <f>SUBTOTAL(9,E104:E108)</f>
        <v>459</v>
      </c>
      <c r="F109" s="110"/>
      <c r="G109" s="110"/>
      <c r="H109" s="179">
        <f>SUBTOTAL(9,H104:H108)</f>
        <v>0</v>
      </c>
      <c r="I109" s="179">
        <f>SUBTOTAL(9,I104:I108)</f>
        <v>459</v>
      </c>
      <c r="J109" s="179">
        <f>SUBTOTAL(9,J104:J108)</f>
        <v>0</v>
      </c>
      <c r="K109" s="179">
        <f>SUBTOTAL(9,K104:K108)</f>
        <v>334</v>
      </c>
      <c r="L109" s="179">
        <f>SUBTOTAL(9,L104:L108)</f>
        <v>125</v>
      </c>
      <c r="M109" s="179"/>
      <c r="N109" s="179"/>
      <c r="O109" s="179"/>
      <c r="P109" s="179"/>
      <c r="Q109" s="179"/>
      <c r="R109" s="179">
        <f>SUBTOTAL(9,R104:R108)</f>
        <v>575224</v>
      </c>
      <c r="S109" s="179">
        <f>SUBTOTAL(9,S104:S108)</f>
        <v>326293</v>
      </c>
      <c r="T109" s="180"/>
    </row>
    <row r="110" spans="1:20" ht="15.6" hidden="1" outlineLevel="2" collapsed="1">
      <c r="A110" s="178"/>
      <c r="B110" s="111" t="s">
        <v>88</v>
      </c>
      <c r="C110" s="77"/>
      <c r="D110" s="77"/>
      <c r="E110" s="78">
        <f>SUBTOTAL(9,E95:E108)</f>
        <v>1830</v>
      </c>
      <c r="F110" s="79">
        <v>9.9600599574984818E-3</v>
      </c>
      <c r="G110" s="79">
        <v>5.8583598967820276E-3</v>
      </c>
      <c r="H110" s="179">
        <f>SUBTOTAL(9,H95:H108)</f>
        <v>1371</v>
      </c>
      <c r="I110" s="179">
        <f>SUBTOTAL(9,I95:I108)</f>
        <v>459</v>
      </c>
      <c r="J110" s="179">
        <f>SUBTOTAL(9,J95:J108)</f>
        <v>0</v>
      </c>
      <c r="K110" s="179">
        <f>SUBTOTAL(9,K95:K108)</f>
        <v>702</v>
      </c>
      <c r="L110" s="179">
        <f>SUBTOTAL(9,L95:L108)</f>
        <v>1128</v>
      </c>
      <c r="M110" s="179"/>
      <c r="N110" s="179"/>
      <c r="O110" s="179"/>
      <c r="P110" s="179"/>
      <c r="Q110" s="179"/>
      <c r="R110" s="179">
        <f>SUBTOTAL(9,R95:R108)</f>
        <v>1574805</v>
      </c>
      <c r="S110" s="179">
        <f>SUBTOTAL(9,S95:S108)</f>
        <v>926277</v>
      </c>
      <c r="T110" s="180"/>
    </row>
    <row r="111" spans="1:20" hidden="1" outlineLevel="4">
      <c r="A111" s="178">
        <v>12</v>
      </c>
      <c r="B111" s="179" t="s">
        <v>44</v>
      </c>
      <c r="C111" s="179" t="s">
        <v>4</v>
      </c>
      <c r="D111" s="179" t="s">
        <v>16</v>
      </c>
      <c r="E111" s="64">
        <v>83</v>
      </c>
      <c r="F111" s="65">
        <f t="shared" si="7"/>
        <v>1.9261908746095496E-2</v>
      </c>
      <c r="G111" s="65">
        <f t="shared" si="8"/>
        <v>6.1403949129852746E-3</v>
      </c>
      <c r="H111" s="179">
        <f t="shared" si="9"/>
        <v>83</v>
      </c>
      <c r="I111" s="179">
        <f t="shared" si="10"/>
        <v>0</v>
      </c>
      <c r="J111" s="179">
        <f t="shared" si="11"/>
        <v>0</v>
      </c>
      <c r="K111" s="179">
        <f t="shared" si="12"/>
        <v>0</v>
      </c>
      <c r="L111" s="179">
        <f t="shared" si="13"/>
        <v>83</v>
      </c>
      <c r="M111" s="179">
        <v>1</v>
      </c>
      <c r="N111" s="179">
        <v>24</v>
      </c>
      <c r="O111" s="179">
        <v>17</v>
      </c>
      <c r="P111" s="179">
        <v>3</v>
      </c>
      <c r="Q111" s="179" t="s">
        <v>17</v>
      </c>
      <c r="R111" s="179">
        <v>138131</v>
      </c>
      <c r="S111" s="179">
        <v>44034</v>
      </c>
      <c r="T111" s="180">
        <v>6</v>
      </c>
    </row>
    <row r="112" spans="1:20" hidden="1" outlineLevel="4">
      <c r="A112" s="178">
        <v>12</v>
      </c>
      <c r="B112" s="179" t="s">
        <v>44</v>
      </c>
      <c r="C112" s="179" t="s">
        <v>4</v>
      </c>
      <c r="D112" s="179" t="s">
        <v>19</v>
      </c>
      <c r="E112" s="64">
        <v>2</v>
      </c>
      <c r="F112" s="65">
        <f t="shared" si="7"/>
        <v>6.7592592592592591E-3</v>
      </c>
      <c r="G112" s="65">
        <f t="shared" si="8"/>
        <v>3.4890046296296294E-2</v>
      </c>
      <c r="H112" s="179">
        <f t="shared" si="9"/>
        <v>2</v>
      </c>
      <c r="I112" s="179">
        <f t="shared" si="10"/>
        <v>0</v>
      </c>
      <c r="J112" s="179">
        <f t="shared" si="11"/>
        <v>0</v>
      </c>
      <c r="K112" s="179">
        <f t="shared" si="12"/>
        <v>0</v>
      </c>
      <c r="L112" s="179">
        <f t="shared" si="13"/>
        <v>2</v>
      </c>
      <c r="M112" s="179">
        <v>1</v>
      </c>
      <c r="N112" s="179">
        <v>24</v>
      </c>
      <c r="O112" s="179">
        <v>18</v>
      </c>
      <c r="P112" s="179">
        <v>3</v>
      </c>
      <c r="Q112" s="179" t="s">
        <v>17</v>
      </c>
      <c r="R112" s="179">
        <v>1168</v>
      </c>
      <c r="S112" s="179">
        <v>6029</v>
      </c>
      <c r="T112" s="180">
        <v>6</v>
      </c>
    </row>
    <row r="113" spans="1:20" hidden="1" outlineLevel="4">
      <c r="A113" s="178">
        <v>12</v>
      </c>
      <c r="B113" s="179" t="s">
        <v>44</v>
      </c>
      <c r="C113" s="179" t="s">
        <v>4</v>
      </c>
      <c r="D113" s="179" t="s">
        <v>21</v>
      </c>
      <c r="E113" s="64">
        <v>4</v>
      </c>
      <c r="F113" s="65">
        <f t="shared" si="7"/>
        <v>1.1455439814814814E-2</v>
      </c>
      <c r="G113" s="65">
        <f t="shared" si="8"/>
        <v>1.0138888888888888E-2</v>
      </c>
      <c r="H113" s="179">
        <f t="shared" si="9"/>
        <v>4</v>
      </c>
      <c r="I113" s="179">
        <f t="shared" si="10"/>
        <v>0</v>
      </c>
      <c r="J113" s="179">
        <f t="shared" si="11"/>
        <v>0</v>
      </c>
      <c r="K113" s="179">
        <f t="shared" si="12"/>
        <v>0</v>
      </c>
      <c r="L113" s="179">
        <f t="shared" si="13"/>
        <v>4</v>
      </c>
      <c r="M113" s="179">
        <v>1</v>
      </c>
      <c r="N113" s="179">
        <v>24</v>
      </c>
      <c r="O113" s="179">
        <v>20</v>
      </c>
      <c r="P113" s="179">
        <v>3</v>
      </c>
      <c r="Q113" s="179" t="s">
        <v>17</v>
      </c>
      <c r="R113" s="179">
        <v>3959</v>
      </c>
      <c r="S113" s="179">
        <v>3504</v>
      </c>
      <c r="T113" s="180">
        <v>6</v>
      </c>
    </row>
    <row r="114" spans="1:20" hidden="1" outlineLevel="4">
      <c r="A114" s="178">
        <v>12</v>
      </c>
      <c r="B114" s="179" t="s">
        <v>44</v>
      </c>
      <c r="C114" s="179" t="s">
        <v>4</v>
      </c>
      <c r="D114" s="179" t="s">
        <v>109</v>
      </c>
      <c r="E114" s="64">
        <v>100</v>
      </c>
      <c r="F114" s="65">
        <f t="shared" si="7"/>
        <v>2.0581018518518519E-2</v>
      </c>
      <c r="G114" s="65">
        <f t="shared" si="8"/>
        <v>3.159027777777778E-3</v>
      </c>
      <c r="H114" s="179">
        <f t="shared" si="9"/>
        <v>100</v>
      </c>
      <c r="I114" s="179">
        <f t="shared" si="10"/>
        <v>0</v>
      </c>
      <c r="J114" s="179">
        <f t="shared" si="11"/>
        <v>0</v>
      </c>
      <c r="K114" s="179">
        <f t="shared" si="12"/>
        <v>100</v>
      </c>
      <c r="L114" s="179">
        <f t="shared" si="13"/>
        <v>0</v>
      </c>
      <c r="M114" s="179">
        <v>3</v>
      </c>
      <c r="N114" s="179">
        <v>24</v>
      </c>
      <c r="O114" s="179">
        <v>162</v>
      </c>
      <c r="P114" s="179">
        <v>3</v>
      </c>
      <c r="Q114" s="179" t="s">
        <v>17</v>
      </c>
      <c r="R114" s="179">
        <v>177820</v>
      </c>
      <c r="S114" s="179">
        <v>27294</v>
      </c>
      <c r="T114" s="180">
        <v>6</v>
      </c>
    </row>
    <row r="115" spans="1:20" hidden="1" outlineLevel="3">
      <c r="A115" s="178"/>
      <c r="B115" s="179"/>
      <c r="C115" s="181" t="s">
        <v>144</v>
      </c>
      <c r="D115" s="182"/>
      <c r="E115" s="183">
        <f>SUBTOTAL(9,E111:E114)</f>
        <v>189</v>
      </c>
      <c r="F115" s="184"/>
      <c r="G115" s="184"/>
      <c r="H115" s="179">
        <f>SUBTOTAL(9,H111:H114)</f>
        <v>189</v>
      </c>
      <c r="I115" s="179">
        <f>SUBTOTAL(9,I111:I114)</f>
        <v>0</v>
      </c>
      <c r="J115" s="179">
        <f>SUBTOTAL(9,J111:J114)</f>
        <v>0</v>
      </c>
      <c r="K115" s="179">
        <f>SUBTOTAL(9,K111:K114)</f>
        <v>100</v>
      </c>
      <c r="L115" s="179">
        <f>SUBTOTAL(9,L111:L114)</f>
        <v>89</v>
      </c>
      <c r="M115" s="179"/>
      <c r="N115" s="179"/>
      <c r="O115" s="179"/>
      <c r="P115" s="179"/>
      <c r="Q115" s="179"/>
      <c r="R115" s="179">
        <f>SUBTOTAL(9,R111:R114)</f>
        <v>321078</v>
      </c>
      <c r="S115" s="179">
        <f>SUBTOTAL(9,S111:S114)</f>
        <v>80861</v>
      </c>
      <c r="T115" s="180"/>
    </row>
    <row r="116" spans="1:20" ht="15.6" hidden="1" outlineLevel="2" collapsed="1">
      <c r="A116" s="178"/>
      <c r="B116" s="111" t="s">
        <v>89</v>
      </c>
      <c r="C116" s="77"/>
      <c r="D116" s="77"/>
      <c r="E116" s="78">
        <f>SUBTOTAL(9,E111:E114)</f>
        <v>189</v>
      </c>
      <c r="F116" s="79">
        <v>1.9662330981775427E-2</v>
      </c>
      <c r="G116" s="79">
        <v>4.951805310601607E-3</v>
      </c>
      <c r="H116" s="179">
        <f>SUBTOTAL(9,H111:H114)</f>
        <v>189</v>
      </c>
      <c r="I116" s="179">
        <f>SUBTOTAL(9,I111:I114)</f>
        <v>0</v>
      </c>
      <c r="J116" s="179">
        <f>SUBTOTAL(9,J111:J114)</f>
        <v>0</v>
      </c>
      <c r="K116" s="179">
        <f>SUBTOTAL(9,K111:K114)</f>
        <v>100</v>
      </c>
      <c r="L116" s="179">
        <f>SUBTOTAL(9,L111:L114)</f>
        <v>89</v>
      </c>
      <c r="M116" s="179"/>
      <c r="N116" s="179"/>
      <c r="O116" s="179"/>
      <c r="P116" s="179"/>
      <c r="Q116" s="179"/>
      <c r="R116" s="179">
        <f>SUBTOTAL(9,R111:R114)</f>
        <v>321078</v>
      </c>
      <c r="S116" s="179">
        <f>SUBTOTAL(9,S111:S114)</f>
        <v>80861</v>
      </c>
      <c r="T116" s="180"/>
    </row>
    <row r="117" spans="1:20" hidden="1" outlineLevel="4">
      <c r="A117" s="178">
        <v>12</v>
      </c>
      <c r="B117" s="179" t="s">
        <v>45</v>
      </c>
      <c r="C117" s="179" t="s">
        <v>4</v>
      </c>
      <c r="D117" s="179" t="s">
        <v>16</v>
      </c>
      <c r="E117" s="64">
        <v>268</v>
      </c>
      <c r="F117" s="65">
        <f t="shared" si="7"/>
        <v>8.8941576838032065E-3</v>
      </c>
      <c r="G117" s="65">
        <f t="shared" si="8"/>
        <v>1.5561126658374794E-2</v>
      </c>
      <c r="H117" s="179">
        <f t="shared" si="9"/>
        <v>268</v>
      </c>
      <c r="I117" s="179">
        <f t="shared" si="10"/>
        <v>0</v>
      </c>
      <c r="J117" s="179">
        <f t="shared" si="11"/>
        <v>0</v>
      </c>
      <c r="K117" s="179">
        <f t="shared" si="12"/>
        <v>0</v>
      </c>
      <c r="L117" s="179">
        <f t="shared" si="13"/>
        <v>268</v>
      </c>
      <c r="M117" s="179">
        <v>1</v>
      </c>
      <c r="N117" s="179">
        <v>7</v>
      </c>
      <c r="O117" s="179">
        <v>17</v>
      </c>
      <c r="P117" s="179">
        <v>3</v>
      </c>
      <c r="Q117" s="179" t="s">
        <v>17</v>
      </c>
      <c r="R117" s="179">
        <v>205946</v>
      </c>
      <c r="S117" s="179">
        <v>360321</v>
      </c>
      <c r="T117" s="180">
        <v>6</v>
      </c>
    </row>
    <row r="118" spans="1:20" hidden="1" outlineLevel="4">
      <c r="A118" s="178">
        <v>12</v>
      </c>
      <c r="B118" s="179" t="s">
        <v>45</v>
      </c>
      <c r="C118" s="179" t="s">
        <v>4</v>
      </c>
      <c r="D118" s="179" t="s">
        <v>19</v>
      </c>
      <c r="E118" s="64">
        <v>75</v>
      </c>
      <c r="F118" s="65">
        <f t="shared" si="7"/>
        <v>1.0054475308641975E-2</v>
      </c>
      <c r="G118" s="65">
        <f t="shared" si="8"/>
        <v>1.2871450617283949E-2</v>
      </c>
      <c r="H118" s="179">
        <f t="shared" si="9"/>
        <v>75</v>
      </c>
      <c r="I118" s="179">
        <f t="shared" si="10"/>
        <v>0</v>
      </c>
      <c r="J118" s="179">
        <f t="shared" si="11"/>
        <v>0</v>
      </c>
      <c r="K118" s="179">
        <f t="shared" si="12"/>
        <v>0</v>
      </c>
      <c r="L118" s="179">
        <f t="shared" si="13"/>
        <v>75</v>
      </c>
      <c r="M118" s="179">
        <v>1</v>
      </c>
      <c r="N118" s="179">
        <v>7</v>
      </c>
      <c r="O118" s="179">
        <v>18</v>
      </c>
      <c r="P118" s="179">
        <v>3</v>
      </c>
      <c r="Q118" s="179" t="s">
        <v>17</v>
      </c>
      <c r="R118" s="179">
        <v>65153</v>
      </c>
      <c r="S118" s="179">
        <v>83407</v>
      </c>
      <c r="T118" s="180">
        <v>6</v>
      </c>
    </row>
    <row r="119" spans="1:20" hidden="1" outlineLevel="4">
      <c r="A119" s="178">
        <v>12</v>
      </c>
      <c r="B119" s="179" t="s">
        <v>45</v>
      </c>
      <c r="C119" s="179" t="s">
        <v>4</v>
      </c>
      <c r="D119" s="179" t="s">
        <v>21</v>
      </c>
      <c r="E119" s="64">
        <v>50</v>
      </c>
      <c r="F119" s="65">
        <f t="shared" si="7"/>
        <v>8.6687499999999994E-3</v>
      </c>
      <c r="G119" s="65">
        <f t="shared" si="8"/>
        <v>1.5947685185185186E-2</v>
      </c>
      <c r="H119" s="179">
        <f t="shared" si="9"/>
        <v>50</v>
      </c>
      <c r="I119" s="179">
        <f t="shared" si="10"/>
        <v>0</v>
      </c>
      <c r="J119" s="179">
        <f t="shared" si="11"/>
        <v>0</v>
      </c>
      <c r="K119" s="179">
        <f t="shared" si="12"/>
        <v>0</v>
      </c>
      <c r="L119" s="179">
        <f t="shared" si="13"/>
        <v>50</v>
      </c>
      <c r="M119" s="179">
        <v>1</v>
      </c>
      <c r="N119" s="179">
        <v>7</v>
      </c>
      <c r="O119" s="179">
        <v>20</v>
      </c>
      <c r="P119" s="179">
        <v>3</v>
      </c>
      <c r="Q119" s="179" t="s">
        <v>17</v>
      </c>
      <c r="R119" s="179">
        <v>37449</v>
      </c>
      <c r="S119" s="179">
        <v>68894</v>
      </c>
      <c r="T119" s="180">
        <v>6</v>
      </c>
    </row>
    <row r="120" spans="1:20" hidden="1" outlineLevel="4">
      <c r="A120" s="178">
        <v>12</v>
      </c>
      <c r="B120" s="179" t="s">
        <v>45</v>
      </c>
      <c r="C120" s="179" t="s">
        <v>4</v>
      </c>
      <c r="D120" s="179" t="s">
        <v>109</v>
      </c>
      <c r="E120" s="64">
        <v>189</v>
      </c>
      <c r="F120" s="65">
        <f t="shared" si="7"/>
        <v>1.187512247697433E-2</v>
      </c>
      <c r="G120" s="65">
        <f t="shared" si="8"/>
        <v>3.9515358612580839E-3</v>
      </c>
      <c r="H120" s="179">
        <f t="shared" si="9"/>
        <v>189</v>
      </c>
      <c r="I120" s="179">
        <f t="shared" si="10"/>
        <v>0</v>
      </c>
      <c r="J120" s="179">
        <f t="shared" si="11"/>
        <v>0</v>
      </c>
      <c r="K120" s="179">
        <f t="shared" si="12"/>
        <v>189</v>
      </c>
      <c r="L120" s="179">
        <f t="shared" si="13"/>
        <v>0</v>
      </c>
      <c r="M120" s="179">
        <v>3</v>
      </c>
      <c r="N120" s="179">
        <v>7</v>
      </c>
      <c r="O120" s="179">
        <v>162</v>
      </c>
      <c r="P120" s="179">
        <v>3</v>
      </c>
      <c r="Q120" s="179" t="s">
        <v>17</v>
      </c>
      <c r="R120" s="179">
        <v>193916</v>
      </c>
      <c r="S120" s="179">
        <v>64527</v>
      </c>
      <c r="T120" s="180">
        <v>6</v>
      </c>
    </row>
    <row r="121" spans="1:20" hidden="1" outlineLevel="3">
      <c r="A121" s="178"/>
      <c r="B121" s="179"/>
      <c r="C121" s="181" t="s">
        <v>144</v>
      </c>
      <c r="D121" s="182"/>
      <c r="E121" s="183">
        <f>SUBTOTAL(9,E117:E120)</f>
        <v>582</v>
      </c>
      <c r="F121" s="184"/>
      <c r="G121" s="184"/>
      <c r="H121" s="179">
        <f>SUBTOTAL(9,H117:H120)</f>
        <v>582</v>
      </c>
      <c r="I121" s="179">
        <f>SUBTOTAL(9,I117:I120)</f>
        <v>0</v>
      </c>
      <c r="J121" s="179">
        <f>SUBTOTAL(9,J117:J120)</f>
        <v>0</v>
      </c>
      <c r="K121" s="179">
        <f>SUBTOTAL(9,K117:K120)</f>
        <v>189</v>
      </c>
      <c r="L121" s="179">
        <f>SUBTOTAL(9,L117:L120)</f>
        <v>393</v>
      </c>
      <c r="M121" s="179"/>
      <c r="N121" s="179"/>
      <c r="O121" s="179"/>
      <c r="P121" s="179"/>
      <c r="Q121" s="179"/>
      <c r="R121" s="179">
        <f>SUBTOTAL(9,R117:R120)</f>
        <v>502464</v>
      </c>
      <c r="S121" s="179">
        <f>SUBTOTAL(9,S117:S120)</f>
        <v>577149</v>
      </c>
      <c r="T121" s="180"/>
    </row>
    <row r="122" spans="1:20" ht="15.6" hidden="1" outlineLevel="2" collapsed="1">
      <c r="A122" s="178"/>
      <c r="B122" s="111" t="s">
        <v>90</v>
      </c>
      <c r="C122" s="77"/>
      <c r="D122" s="77"/>
      <c r="E122" s="78">
        <f>SUBTOTAL(9,E117:E120)</f>
        <v>582</v>
      </c>
      <c r="F122" s="79">
        <v>9.9923634975181367E-3</v>
      </c>
      <c r="G122" s="79">
        <v>1.1477603570064911E-2</v>
      </c>
      <c r="H122" s="179">
        <f>SUBTOTAL(9,H117:H120)</f>
        <v>582</v>
      </c>
      <c r="I122" s="179">
        <f>SUBTOTAL(9,I117:I120)</f>
        <v>0</v>
      </c>
      <c r="J122" s="179">
        <f>SUBTOTAL(9,J117:J120)</f>
        <v>0</v>
      </c>
      <c r="K122" s="179">
        <f>SUBTOTAL(9,K117:K120)</f>
        <v>189</v>
      </c>
      <c r="L122" s="179">
        <f>SUBTOTAL(9,L117:L120)</f>
        <v>393</v>
      </c>
      <c r="M122" s="179"/>
      <c r="N122" s="179"/>
      <c r="O122" s="179"/>
      <c r="P122" s="179"/>
      <c r="Q122" s="179"/>
      <c r="R122" s="179">
        <f>SUBTOTAL(9,R117:R120)</f>
        <v>502464</v>
      </c>
      <c r="S122" s="179">
        <f>SUBTOTAL(9,S117:S120)</f>
        <v>577149</v>
      </c>
      <c r="T122" s="180"/>
    </row>
    <row r="123" spans="1:20" hidden="1" outlineLevel="4">
      <c r="A123" s="178">
        <v>12</v>
      </c>
      <c r="B123" s="179" t="s">
        <v>46</v>
      </c>
      <c r="C123" s="179" t="s">
        <v>4</v>
      </c>
      <c r="D123" s="179" t="s">
        <v>16</v>
      </c>
      <c r="E123" s="64">
        <v>384</v>
      </c>
      <c r="F123" s="65">
        <f t="shared" si="7"/>
        <v>4.821385513117284E-3</v>
      </c>
      <c r="G123" s="65">
        <f t="shared" si="8"/>
        <v>8.147665895061728E-4</v>
      </c>
      <c r="H123" s="179">
        <f t="shared" si="9"/>
        <v>384</v>
      </c>
      <c r="I123" s="179">
        <f t="shared" si="10"/>
        <v>0</v>
      </c>
      <c r="J123" s="179">
        <f t="shared" si="11"/>
        <v>0</v>
      </c>
      <c r="K123" s="179">
        <f t="shared" si="12"/>
        <v>0</v>
      </c>
      <c r="L123" s="179">
        <f t="shared" si="13"/>
        <v>384</v>
      </c>
      <c r="M123" s="179">
        <v>1</v>
      </c>
      <c r="N123" s="179">
        <v>33</v>
      </c>
      <c r="O123" s="179">
        <v>17</v>
      </c>
      <c r="P123" s="179">
        <v>3</v>
      </c>
      <c r="Q123" s="179" t="s">
        <v>17</v>
      </c>
      <c r="R123" s="179">
        <v>159962</v>
      </c>
      <c r="S123" s="179">
        <v>27032</v>
      </c>
      <c r="T123" s="180">
        <v>6</v>
      </c>
    </row>
    <row r="124" spans="1:20" hidden="1" outlineLevel="4">
      <c r="A124" s="178">
        <v>12</v>
      </c>
      <c r="B124" s="179" t="s">
        <v>46</v>
      </c>
      <c r="C124" s="179" t="s">
        <v>4</v>
      </c>
      <c r="D124" s="179" t="s">
        <v>19</v>
      </c>
      <c r="E124" s="64">
        <v>97</v>
      </c>
      <c r="F124" s="65">
        <f t="shared" si="7"/>
        <v>4.8114738449790001E-3</v>
      </c>
      <c r="G124" s="65">
        <f t="shared" si="8"/>
        <v>1.0034841542573502E-3</v>
      </c>
      <c r="H124" s="179">
        <f t="shared" si="9"/>
        <v>97</v>
      </c>
      <c r="I124" s="179">
        <f t="shared" si="10"/>
        <v>0</v>
      </c>
      <c r="J124" s="179">
        <f t="shared" si="11"/>
        <v>0</v>
      </c>
      <c r="K124" s="179">
        <f t="shared" si="12"/>
        <v>0</v>
      </c>
      <c r="L124" s="179">
        <f t="shared" si="13"/>
        <v>97</v>
      </c>
      <c r="M124" s="179">
        <v>1</v>
      </c>
      <c r="N124" s="179">
        <v>33</v>
      </c>
      <c r="O124" s="179">
        <v>18</v>
      </c>
      <c r="P124" s="179">
        <v>3</v>
      </c>
      <c r="Q124" s="179" t="s">
        <v>17</v>
      </c>
      <c r="R124" s="179">
        <v>40324</v>
      </c>
      <c r="S124" s="179">
        <v>8410</v>
      </c>
      <c r="T124" s="180">
        <v>6</v>
      </c>
    </row>
    <row r="125" spans="1:20" hidden="1" outlineLevel="4">
      <c r="A125" s="178">
        <v>12</v>
      </c>
      <c r="B125" s="179" t="s">
        <v>46</v>
      </c>
      <c r="C125" s="179" t="s">
        <v>4</v>
      </c>
      <c r="D125" s="179" t="s">
        <v>21</v>
      </c>
      <c r="E125" s="64">
        <v>53</v>
      </c>
      <c r="F125" s="65">
        <f t="shared" si="7"/>
        <v>5.7641072676450035E-3</v>
      </c>
      <c r="G125" s="65">
        <f t="shared" si="8"/>
        <v>1.3439028651292802E-3</v>
      </c>
      <c r="H125" s="179">
        <f t="shared" si="9"/>
        <v>53</v>
      </c>
      <c r="I125" s="179">
        <f t="shared" si="10"/>
        <v>0</v>
      </c>
      <c r="J125" s="179">
        <f t="shared" si="11"/>
        <v>0</v>
      </c>
      <c r="K125" s="179">
        <f t="shared" si="12"/>
        <v>0</v>
      </c>
      <c r="L125" s="179">
        <f t="shared" si="13"/>
        <v>53</v>
      </c>
      <c r="M125" s="179">
        <v>1</v>
      </c>
      <c r="N125" s="179">
        <v>33</v>
      </c>
      <c r="O125" s="179">
        <v>20</v>
      </c>
      <c r="P125" s="179">
        <v>3</v>
      </c>
      <c r="Q125" s="179" t="s">
        <v>17</v>
      </c>
      <c r="R125" s="179">
        <v>26395</v>
      </c>
      <c r="S125" s="179">
        <v>6154</v>
      </c>
      <c r="T125" s="180">
        <v>6</v>
      </c>
    </row>
    <row r="126" spans="1:20" hidden="1" outlineLevel="4">
      <c r="A126" s="178">
        <v>12</v>
      </c>
      <c r="B126" s="179" t="s">
        <v>46</v>
      </c>
      <c r="C126" s="179" t="s">
        <v>4</v>
      </c>
      <c r="D126" s="179" t="s">
        <v>109</v>
      </c>
      <c r="E126" s="64">
        <v>278</v>
      </c>
      <c r="F126" s="65">
        <f t="shared" si="7"/>
        <v>4.8370470290434314E-3</v>
      </c>
      <c r="G126" s="65">
        <f t="shared" si="8"/>
        <v>3.6133593125499598E-4</v>
      </c>
      <c r="H126" s="179">
        <f t="shared" si="9"/>
        <v>278</v>
      </c>
      <c r="I126" s="179">
        <f t="shared" si="10"/>
        <v>0</v>
      </c>
      <c r="J126" s="179">
        <f t="shared" si="11"/>
        <v>0</v>
      </c>
      <c r="K126" s="179">
        <f t="shared" si="12"/>
        <v>278</v>
      </c>
      <c r="L126" s="179">
        <f t="shared" si="13"/>
        <v>0</v>
      </c>
      <c r="M126" s="179">
        <v>3</v>
      </c>
      <c r="N126" s="179">
        <v>33</v>
      </c>
      <c r="O126" s="179">
        <v>162</v>
      </c>
      <c r="P126" s="179">
        <v>3</v>
      </c>
      <c r="Q126" s="179" t="s">
        <v>17</v>
      </c>
      <c r="R126" s="179">
        <v>116182</v>
      </c>
      <c r="S126" s="179">
        <v>8679</v>
      </c>
      <c r="T126" s="180">
        <v>6</v>
      </c>
    </row>
    <row r="127" spans="1:20" hidden="1" outlineLevel="4">
      <c r="A127" s="178">
        <v>12</v>
      </c>
      <c r="B127" s="179" t="s">
        <v>46</v>
      </c>
      <c r="C127" s="179" t="s">
        <v>4</v>
      </c>
      <c r="D127" s="179" t="s">
        <v>107</v>
      </c>
      <c r="E127" s="64">
        <v>82</v>
      </c>
      <c r="F127" s="65">
        <f t="shared" si="7"/>
        <v>6.3022244805781393E-3</v>
      </c>
      <c r="G127" s="65">
        <f t="shared" si="8"/>
        <v>5.6458897922312563E-7</v>
      </c>
      <c r="H127" s="179">
        <f t="shared" si="9"/>
        <v>82</v>
      </c>
      <c r="I127" s="179">
        <f t="shared" si="10"/>
        <v>0</v>
      </c>
      <c r="J127" s="179">
        <f t="shared" si="11"/>
        <v>0</v>
      </c>
      <c r="K127" s="179">
        <f t="shared" si="12"/>
        <v>0</v>
      </c>
      <c r="L127" s="179">
        <f t="shared" si="13"/>
        <v>82</v>
      </c>
      <c r="M127" s="179">
        <v>8</v>
      </c>
      <c r="N127" s="179">
        <v>33</v>
      </c>
      <c r="O127" s="179">
        <v>217</v>
      </c>
      <c r="P127" s="179">
        <v>3</v>
      </c>
      <c r="Q127" s="179" t="s">
        <v>17</v>
      </c>
      <c r="R127" s="179">
        <v>44650</v>
      </c>
      <c r="S127" s="179">
        <v>4</v>
      </c>
      <c r="T127" s="180">
        <v>6</v>
      </c>
    </row>
    <row r="128" spans="1:20" hidden="1" outlineLevel="3">
      <c r="A128" s="178"/>
      <c r="B128" s="179"/>
      <c r="C128" s="181" t="s">
        <v>144</v>
      </c>
      <c r="D128" s="182"/>
      <c r="E128" s="183">
        <f>SUBTOTAL(9,E123:E127)</f>
        <v>894</v>
      </c>
      <c r="F128" s="184"/>
      <c r="G128" s="184"/>
      <c r="H128" s="179">
        <f>SUBTOTAL(9,H123:H127)</f>
        <v>894</v>
      </c>
      <c r="I128" s="179">
        <f>SUBTOTAL(9,I123:I127)</f>
        <v>0</v>
      </c>
      <c r="J128" s="179">
        <f>SUBTOTAL(9,J123:J127)</f>
        <v>0</v>
      </c>
      <c r="K128" s="179">
        <f>SUBTOTAL(9,K123:K127)</f>
        <v>278</v>
      </c>
      <c r="L128" s="179">
        <f>SUBTOTAL(9,L123:L127)</f>
        <v>616</v>
      </c>
      <c r="M128" s="179"/>
      <c r="N128" s="179"/>
      <c r="O128" s="179"/>
      <c r="P128" s="179"/>
      <c r="Q128" s="179"/>
      <c r="R128" s="179">
        <f>SUBTOTAL(9,R123:R127)</f>
        <v>387513</v>
      </c>
      <c r="S128" s="179">
        <f>SUBTOTAL(9,S123:S127)</f>
        <v>50279</v>
      </c>
      <c r="T128" s="180"/>
    </row>
    <row r="129" spans="1:20" hidden="1" outlineLevel="4">
      <c r="A129" s="178">
        <v>12</v>
      </c>
      <c r="B129" s="179" t="s">
        <v>46</v>
      </c>
      <c r="C129" s="179" t="s">
        <v>6</v>
      </c>
      <c r="D129" s="179" t="s">
        <v>33</v>
      </c>
      <c r="E129" s="64">
        <v>10</v>
      </c>
      <c r="F129" s="65">
        <f t="shared" si="7"/>
        <v>1.1197916666666667E-2</v>
      </c>
      <c r="G129" s="65">
        <f t="shared" si="8"/>
        <v>1.8518518518518519E-3</v>
      </c>
      <c r="H129" s="179">
        <f t="shared" si="9"/>
        <v>0</v>
      </c>
      <c r="I129" s="179">
        <f t="shared" si="10"/>
        <v>0</v>
      </c>
      <c r="J129" s="179">
        <f t="shared" si="11"/>
        <v>10</v>
      </c>
      <c r="K129" s="179">
        <f t="shared" si="12"/>
        <v>0</v>
      </c>
      <c r="L129" s="179">
        <f t="shared" si="13"/>
        <v>10</v>
      </c>
      <c r="M129" s="179">
        <v>1</v>
      </c>
      <c r="N129" s="179">
        <v>33</v>
      </c>
      <c r="O129" s="179">
        <v>86</v>
      </c>
      <c r="P129" s="179">
        <v>5</v>
      </c>
      <c r="Q129" s="179" t="s">
        <v>6</v>
      </c>
      <c r="R129" s="179">
        <v>9675</v>
      </c>
      <c r="S129" s="179">
        <v>1600</v>
      </c>
      <c r="T129" s="180">
        <v>6</v>
      </c>
    </row>
    <row r="130" spans="1:20" hidden="1" outlineLevel="4">
      <c r="A130" s="178">
        <v>12</v>
      </c>
      <c r="B130" s="179" t="s">
        <v>46</v>
      </c>
      <c r="C130" s="179" t="s">
        <v>6</v>
      </c>
      <c r="D130" s="179" t="s">
        <v>126</v>
      </c>
      <c r="E130" s="64">
        <v>132</v>
      </c>
      <c r="F130" s="65">
        <f t="shared" si="7"/>
        <v>1.308449074074074E-2</v>
      </c>
      <c r="G130" s="65">
        <f t="shared" si="8"/>
        <v>9.9735199214365886E-3</v>
      </c>
      <c r="H130" s="179">
        <f t="shared" si="9"/>
        <v>0</v>
      </c>
      <c r="I130" s="179">
        <f t="shared" si="10"/>
        <v>0</v>
      </c>
      <c r="J130" s="179">
        <f t="shared" si="11"/>
        <v>132</v>
      </c>
      <c r="K130" s="179">
        <f t="shared" si="12"/>
        <v>132</v>
      </c>
      <c r="L130" s="179">
        <f t="shared" si="13"/>
        <v>0</v>
      </c>
      <c r="M130" s="179">
        <v>3</v>
      </c>
      <c r="N130" s="179">
        <v>33</v>
      </c>
      <c r="O130" s="179">
        <v>192</v>
      </c>
      <c r="P130" s="179">
        <v>5</v>
      </c>
      <c r="Q130" s="179" t="s">
        <v>6</v>
      </c>
      <c r="R130" s="179">
        <v>149226</v>
      </c>
      <c r="S130" s="179">
        <v>113746</v>
      </c>
      <c r="T130" s="180">
        <v>6</v>
      </c>
    </row>
    <row r="131" spans="1:20" hidden="1" outlineLevel="4">
      <c r="A131" s="178">
        <v>12</v>
      </c>
      <c r="B131" s="179" t="s">
        <v>46</v>
      </c>
      <c r="C131" s="179" t="s">
        <v>6</v>
      </c>
      <c r="D131" s="179" t="s">
        <v>127</v>
      </c>
      <c r="E131" s="64">
        <v>312</v>
      </c>
      <c r="F131" s="65">
        <f t="shared" si="7"/>
        <v>1.0411732846628679E-2</v>
      </c>
      <c r="G131" s="65">
        <f t="shared" si="8"/>
        <v>1.0032273860398861E-2</v>
      </c>
      <c r="H131" s="179">
        <f t="shared" si="9"/>
        <v>0</v>
      </c>
      <c r="I131" s="179">
        <f t="shared" si="10"/>
        <v>0</v>
      </c>
      <c r="J131" s="179">
        <f t="shared" si="11"/>
        <v>312</v>
      </c>
      <c r="K131" s="179">
        <f t="shared" si="12"/>
        <v>312</v>
      </c>
      <c r="L131" s="179">
        <f t="shared" si="13"/>
        <v>0</v>
      </c>
      <c r="M131" s="179">
        <v>3</v>
      </c>
      <c r="N131" s="179">
        <v>33</v>
      </c>
      <c r="O131" s="179">
        <v>208</v>
      </c>
      <c r="P131" s="179">
        <v>5</v>
      </c>
      <c r="Q131" s="179" t="s">
        <v>6</v>
      </c>
      <c r="R131" s="179">
        <v>280667</v>
      </c>
      <c r="S131" s="179">
        <v>270438</v>
      </c>
      <c r="T131" s="180">
        <v>6</v>
      </c>
    </row>
    <row r="132" spans="1:20" hidden="1" outlineLevel="4">
      <c r="A132" s="178">
        <v>12</v>
      </c>
      <c r="B132" s="179" t="s">
        <v>46</v>
      </c>
      <c r="C132" s="179" t="s">
        <v>6</v>
      </c>
      <c r="D132" s="179" t="s">
        <v>128</v>
      </c>
      <c r="E132" s="64">
        <v>351</v>
      </c>
      <c r="F132" s="65">
        <f t="shared" si="7"/>
        <v>1.2045478526960009E-2</v>
      </c>
      <c r="G132" s="65">
        <f t="shared" si="8"/>
        <v>9.7031299461855028E-3</v>
      </c>
      <c r="H132" s="179">
        <f t="shared" si="9"/>
        <v>0</v>
      </c>
      <c r="I132" s="179">
        <f t="shared" si="10"/>
        <v>0</v>
      </c>
      <c r="J132" s="179">
        <f t="shared" si="11"/>
        <v>351</v>
      </c>
      <c r="K132" s="179">
        <f t="shared" si="12"/>
        <v>351</v>
      </c>
      <c r="L132" s="179">
        <f t="shared" si="13"/>
        <v>0</v>
      </c>
      <c r="M132" s="179">
        <v>3</v>
      </c>
      <c r="N132" s="179">
        <v>33</v>
      </c>
      <c r="O132" s="179">
        <v>219</v>
      </c>
      <c r="P132" s="179">
        <v>22</v>
      </c>
      <c r="Q132" s="179" t="s">
        <v>20</v>
      </c>
      <c r="R132" s="179">
        <v>365296</v>
      </c>
      <c r="S132" s="179">
        <v>294261</v>
      </c>
      <c r="T132" s="180">
        <v>6</v>
      </c>
    </row>
    <row r="133" spans="1:20" hidden="1" outlineLevel="4">
      <c r="A133" s="178">
        <v>12</v>
      </c>
      <c r="B133" s="179" t="s">
        <v>46</v>
      </c>
      <c r="C133" s="179" t="s">
        <v>6</v>
      </c>
      <c r="D133" s="179" t="s">
        <v>170</v>
      </c>
      <c r="E133" s="64">
        <v>28</v>
      </c>
      <c r="F133" s="65">
        <f t="shared" si="7"/>
        <v>9.3026620370370364E-3</v>
      </c>
      <c r="G133" s="65">
        <f t="shared" si="8"/>
        <v>8.2882771164021173E-3</v>
      </c>
      <c r="H133" s="179">
        <f t="shared" si="9"/>
        <v>0</v>
      </c>
      <c r="I133" s="179">
        <f t="shared" si="10"/>
        <v>0</v>
      </c>
      <c r="J133" s="179">
        <f t="shared" si="11"/>
        <v>28</v>
      </c>
      <c r="K133" s="179">
        <f t="shared" si="12"/>
        <v>28</v>
      </c>
      <c r="L133" s="179">
        <f t="shared" si="13"/>
        <v>0</v>
      </c>
      <c r="M133" s="179">
        <v>3</v>
      </c>
      <c r="N133" s="179">
        <v>33</v>
      </c>
      <c r="O133" s="179">
        <v>232</v>
      </c>
      <c r="P133" s="179">
        <v>5</v>
      </c>
      <c r="Q133" s="179" t="s">
        <v>6</v>
      </c>
      <c r="R133" s="179">
        <v>22505</v>
      </c>
      <c r="S133" s="179">
        <v>20051</v>
      </c>
      <c r="T133" s="180">
        <v>6</v>
      </c>
    </row>
    <row r="134" spans="1:20" hidden="1" outlineLevel="3">
      <c r="A134" s="178"/>
      <c r="B134" s="179"/>
      <c r="C134" s="112" t="s">
        <v>146</v>
      </c>
      <c r="D134" s="113"/>
      <c r="E134" s="114">
        <f>SUBTOTAL(9,E129:E133)</f>
        <v>833</v>
      </c>
      <c r="F134" s="115"/>
      <c r="G134" s="115"/>
      <c r="H134" s="179">
        <f>SUBTOTAL(9,H129:H133)</f>
        <v>0</v>
      </c>
      <c r="I134" s="179">
        <f>SUBTOTAL(9,I129:I133)</f>
        <v>0</v>
      </c>
      <c r="J134" s="179">
        <f>SUBTOTAL(9,J129:J133)</f>
        <v>833</v>
      </c>
      <c r="K134" s="179">
        <f>SUBTOTAL(9,K129:K133)</f>
        <v>823</v>
      </c>
      <c r="L134" s="179">
        <f>SUBTOTAL(9,L129:L133)</f>
        <v>10</v>
      </c>
      <c r="M134" s="179"/>
      <c r="N134" s="179"/>
      <c r="O134" s="179"/>
      <c r="P134" s="179"/>
      <c r="Q134" s="179"/>
      <c r="R134" s="179">
        <f>SUBTOTAL(9,R129:R133)</f>
        <v>827369</v>
      </c>
      <c r="S134" s="179">
        <f>SUBTOTAL(9,S129:S133)</f>
        <v>700096</v>
      </c>
      <c r="T134" s="180"/>
    </row>
    <row r="135" spans="1:20" ht="15.6" hidden="1" outlineLevel="2" collapsed="1">
      <c r="A135" s="178"/>
      <c r="B135" s="111" t="s">
        <v>91</v>
      </c>
      <c r="C135" s="77"/>
      <c r="D135" s="77"/>
      <c r="E135" s="78">
        <f>SUBTOTAL(9,E123:E133)</f>
        <v>1727</v>
      </c>
      <c r="F135" s="79">
        <v>8.1419422462416097E-3</v>
      </c>
      <c r="G135" s="79">
        <v>5.0288916232387572E-3</v>
      </c>
      <c r="H135" s="179">
        <f>SUBTOTAL(9,H123:H133)</f>
        <v>894</v>
      </c>
      <c r="I135" s="179">
        <f>SUBTOTAL(9,I123:I133)</f>
        <v>0</v>
      </c>
      <c r="J135" s="179">
        <f>SUBTOTAL(9,J123:J133)</f>
        <v>833</v>
      </c>
      <c r="K135" s="179">
        <f>SUBTOTAL(9,K123:K133)</f>
        <v>1101</v>
      </c>
      <c r="L135" s="179">
        <f>SUBTOTAL(9,L123:L133)</f>
        <v>626</v>
      </c>
      <c r="M135" s="179"/>
      <c r="N135" s="179"/>
      <c r="O135" s="179"/>
      <c r="P135" s="179"/>
      <c r="Q135" s="179"/>
      <c r="R135" s="179">
        <f>SUBTOTAL(9,R123:R133)</f>
        <v>1214882</v>
      </c>
      <c r="S135" s="179">
        <f>SUBTOTAL(9,S123:S133)</f>
        <v>750375</v>
      </c>
      <c r="T135" s="180"/>
    </row>
    <row r="136" spans="1:20" ht="17.399999999999999" outlineLevel="1" collapsed="1">
      <c r="A136" s="138" t="s">
        <v>105</v>
      </c>
      <c r="B136" s="186"/>
      <c r="C136" s="186"/>
      <c r="D136" s="186"/>
      <c r="E136" s="89">
        <f>SUBTOTAL(9,E85:E133)</f>
        <v>5495</v>
      </c>
      <c r="F136" s="90"/>
      <c r="G136" s="90"/>
      <c r="H136" s="179">
        <f>SUBTOTAL(9,H85:H133)</f>
        <v>4203</v>
      </c>
      <c r="I136" s="179">
        <f>SUBTOTAL(9,I85:I133)</f>
        <v>459</v>
      </c>
      <c r="J136" s="179">
        <f>SUBTOTAL(9,J85:J133)</f>
        <v>833</v>
      </c>
      <c r="K136" s="179">
        <f>SUBTOTAL(9,K85:K133)</f>
        <v>2436</v>
      </c>
      <c r="L136" s="179">
        <f>SUBTOTAL(9,L85:L133)</f>
        <v>3059</v>
      </c>
      <c r="M136" s="179"/>
      <c r="N136" s="179"/>
      <c r="O136" s="179"/>
      <c r="P136" s="179"/>
      <c r="Q136" s="179"/>
      <c r="R136" s="179">
        <f>SUBTOTAL(9,R85:R133)</f>
        <v>4707138</v>
      </c>
      <c r="S136" s="179">
        <f>SUBTOTAL(9,S85:S133)</f>
        <v>2703507</v>
      </c>
      <c r="T136" s="180"/>
    </row>
    <row r="137" spans="1:20" hidden="1" outlineLevel="4">
      <c r="A137" s="178">
        <v>46</v>
      </c>
      <c r="B137" s="179" t="s">
        <v>48</v>
      </c>
      <c r="C137" s="179" t="s">
        <v>4</v>
      </c>
      <c r="D137" s="179" t="s">
        <v>16</v>
      </c>
      <c r="E137" s="64">
        <v>442</v>
      </c>
      <c r="F137" s="65">
        <f t="shared" si="7"/>
        <v>4.7009070722306015E-3</v>
      </c>
      <c r="G137" s="65">
        <f t="shared" si="8"/>
        <v>2.0342351684263446E-3</v>
      </c>
      <c r="H137" s="179">
        <f t="shared" si="9"/>
        <v>442</v>
      </c>
      <c r="I137" s="179">
        <f t="shared" si="10"/>
        <v>0</v>
      </c>
      <c r="J137" s="179">
        <f t="shared" si="11"/>
        <v>0</v>
      </c>
      <c r="K137" s="179">
        <f t="shared" si="12"/>
        <v>0</v>
      </c>
      <c r="L137" s="179">
        <f t="shared" si="13"/>
        <v>442</v>
      </c>
      <c r="M137" s="179">
        <v>1</v>
      </c>
      <c r="N137" s="179">
        <v>25</v>
      </c>
      <c r="O137" s="179">
        <v>17</v>
      </c>
      <c r="P137" s="179">
        <v>3</v>
      </c>
      <c r="Q137" s="179" t="s">
        <v>17</v>
      </c>
      <c r="R137" s="179">
        <v>179522</v>
      </c>
      <c r="S137" s="179">
        <v>77685</v>
      </c>
      <c r="T137" s="180">
        <v>6</v>
      </c>
    </row>
    <row r="138" spans="1:20" hidden="1" outlineLevel="4">
      <c r="A138" s="178">
        <v>46</v>
      </c>
      <c r="B138" s="179" t="s">
        <v>48</v>
      </c>
      <c r="C138" s="179" t="s">
        <v>4</v>
      </c>
      <c r="D138" s="179" t="s">
        <v>19</v>
      </c>
      <c r="E138" s="64">
        <v>145</v>
      </c>
      <c r="F138" s="65">
        <f t="shared" si="7"/>
        <v>5.4729406130268202E-3</v>
      </c>
      <c r="G138" s="65">
        <f t="shared" si="8"/>
        <v>3.00279374201788E-3</v>
      </c>
      <c r="H138" s="179">
        <f t="shared" si="9"/>
        <v>145</v>
      </c>
      <c r="I138" s="179">
        <f t="shared" si="10"/>
        <v>0</v>
      </c>
      <c r="J138" s="179">
        <f t="shared" si="11"/>
        <v>0</v>
      </c>
      <c r="K138" s="179">
        <f t="shared" si="12"/>
        <v>0</v>
      </c>
      <c r="L138" s="179">
        <f t="shared" si="13"/>
        <v>145</v>
      </c>
      <c r="M138" s="179">
        <v>1</v>
      </c>
      <c r="N138" s="179">
        <v>25</v>
      </c>
      <c r="O138" s="179">
        <v>18</v>
      </c>
      <c r="P138" s="179">
        <v>3</v>
      </c>
      <c r="Q138" s="179" t="s">
        <v>17</v>
      </c>
      <c r="R138" s="179">
        <v>68565</v>
      </c>
      <c r="S138" s="179">
        <v>37619</v>
      </c>
      <c r="T138" s="180">
        <v>6</v>
      </c>
    </row>
    <row r="139" spans="1:20" hidden="1" outlineLevel="4">
      <c r="A139" s="178">
        <v>46</v>
      </c>
      <c r="B139" s="179" t="s">
        <v>48</v>
      </c>
      <c r="C139" s="179" t="s">
        <v>4</v>
      </c>
      <c r="D139" s="179" t="s">
        <v>21</v>
      </c>
      <c r="E139" s="64">
        <v>52</v>
      </c>
      <c r="F139" s="65">
        <f t="shared" si="7"/>
        <v>5.0115740740740737E-3</v>
      </c>
      <c r="G139" s="65">
        <f t="shared" si="8"/>
        <v>4.3211360398860404E-3</v>
      </c>
      <c r="H139" s="179">
        <f t="shared" si="9"/>
        <v>52</v>
      </c>
      <c r="I139" s="179">
        <f t="shared" si="10"/>
        <v>0</v>
      </c>
      <c r="J139" s="179">
        <f t="shared" si="11"/>
        <v>0</v>
      </c>
      <c r="K139" s="179">
        <f t="shared" si="12"/>
        <v>0</v>
      </c>
      <c r="L139" s="179">
        <f t="shared" si="13"/>
        <v>52</v>
      </c>
      <c r="M139" s="179">
        <v>1</v>
      </c>
      <c r="N139" s="179">
        <v>25</v>
      </c>
      <c r="O139" s="179">
        <v>20</v>
      </c>
      <c r="P139" s="179">
        <v>3</v>
      </c>
      <c r="Q139" s="179" t="s">
        <v>17</v>
      </c>
      <c r="R139" s="179">
        <v>22516</v>
      </c>
      <c r="S139" s="179">
        <v>19414</v>
      </c>
      <c r="T139" s="180">
        <v>6</v>
      </c>
    </row>
    <row r="140" spans="1:20" hidden="1" outlineLevel="4">
      <c r="A140" s="178">
        <v>46</v>
      </c>
      <c r="B140" s="179" t="s">
        <v>48</v>
      </c>
      <c r="C140" s="179" t="s">
        <v>4</v>
      </c>
      <c r="D140" s="179" t="s">
        <v>109</v>
      </c>
      <c r="E140" s="64">
        <v>149</v>
      </c>
      <c r="F140" s="65">
        <f t="shared" si="7"/>
        <v>5.2418127019637087E-3</v>
      </c>
      <c r="G140" s="65">
        <f t="shared" si="8"/>
        <v>7.7546296296296293E-4</v>
      </c>
      <c r="H140" s="179">
        <f t="shared" si="9"/>
        <v>149</v>
      </c>
      <c r="I140" s="179">
        <f t="shared" si="10"/>
        <v>0</v>
      </c>
      <c r="J140" s="179">
        <f t="shared" si="11"/>
        <v>0</v>
      </c>
      <c r="K140" s="179">
        <f t="shared" si="12"/>
        <v>149</v>
      </c>
      <c r="L140" s="179">
        <f t="shared" si="13"/>
        <v>0</v>
      </c>
      <c r="M140" s="179">
        <v>3</v>
      </c>
      <c r="N140" s="179">
        <v>25</v>
      </c>
      <c r="O140" s="179">
        <v>162</v>
      </c>
      <c r="P140" s="179">
        <v>3</v>
      </c>
      <c r="Q140" s="179" t="s">
        <v>17</v>
      </c>
      <c r="R140" s="179">
        <v>67481</v>
      </c>
      <c r="S140" s="179">
        <v>9983</v>
      </c>
      <c r="T140" s="180">
        <v>6</v>
      </c>
    </row>
    <row r="141" spans="1:20" hidden="1" outlineLevel="4">
      <c r="A141" s="178">
        <v>46</v>
      </c>
      <c r="B141" s="179" t="s">
        <v>48</v>
      </c>
      <c r="C141" s="179" t="s">
        <v>4</v>
      </c>
      <c r="D141" s="179" t="s">
        <v>107</v>
      </c>
      <c r="E141" s="64">
        <v>160</v>
      </c>
      <c r="F141" s="65">
        <f t="shared" si="7"/>
        <v>6.6024305555555558E-3</v>
      </c>
      <c r="G141" s="65">
        <f t="shared" si="8"/>
        <v>7.2337962962962962E-8</v>
      </c>
      <c r="H141" s="179">
        <f t="shared" si="9"/>
        <v>160</v>
      </c>
      <c r="I141" s="179">
        <f t="shared" si="10"/>
        <v>0</v>
      </c>
      <c r="J141" s="179">
        <f t="shared" si="11"/>
        <v>0</v>
      </c>
      <c r="K141" s="179">
        <f t="shared" si="12"/>
        <v>0</v>
      </c>
      <c r="L141" s="179">
        <f t="shared" si="13"/>
        <v>160</v>
      </c>
      <c r="M141" s="179">
        <v>8</v>
      </c>
      <c r="N141" s="179">
        <v>25</v>
      </c>
      <c r="O141" s="179">
        <v>217</v>
      </c>
      <c r="P141" s="179">
        <v>3</v>
      </c>
      <c r="Q141" s="179" t="s">
        <v>17</v>
      </c>
      <c r="R141" s="179">
        <v>91272</v>
      </c>
      <c r="S141" s="179">
        <v>1</v>
      </c>
      <c r="T141" s="180">
        <v>6</v>
      </c>
    </row>
    <row r="142" spans="1:20" hidden="1" outlineLevel="3">
      <c r="A142" s="178"/>
      <c r="B142" s="179"/>
      <c r="C142" s="181" t="s">
        <v>144</v>
      </c>
      <c r="D142" s="182"/>
      <c r="E142" s="183">
        <f>SUBTOTAL(9,E137:E141)</f>
        <v>948</v>
      </c>
      <c r="F142" s="184"/>
      <c r="G142" s="184"/>
      <c r="H142" s="179">
        <f>SUBTOTAL(9,H137:H141)</f>
        <v>948</v>
      </c>
      <c r="I142" s="179">
        <f>SUBTOTAL(9,I137:I141)</f>
        <v>0</v>
      </c>
      <c r="J142" s="179">
        <f>SUBTOTAL(9,J137:J141)</f>
        <v>0</v>
      </c>
      <c r="K142" s="179">
        <f>SUBTOTAL(9,K137:K141)</f>
        <v>149</v>
      </c>
      <c r="L142" s="179">
        <f>SUBTOTAL(9,L137:L141)</f>
        <v>799</v>
      </c>
      <c r="M142" s="179"/>
      <c r="N142" s="179"/>
      <c r="O142" s="179"/>
      <c r="P142" s="179"/>
      <c r="Q142" s="179"/>
      <c r="R142" s="179">
        <f>SUBTOTAL(9,R137:R141)</f>
        <v>429356</v>
      </c>
      <c r="S142" s="179">
        <f>SUBTOTAL(9,S137:S141)</f>
        <v>144702</v>
      </c>
      <c r="T142" s="180"/>
    </row>
    <row r="143" spans="1:20" hidden="1" outlineLevel="4">
      <c r="A143" s="178">
        <v>46</v>
      </c>
      <c r="B143" s="179" t="s">
        <v>48</v>
      </c>
      <c r="C143" s="179" t="s">
        <v>6</v>
      </c>
      <c r="D143" s="179" t="s">
        <v>33</v>
      </c>
      <c r="E143" s="64">
        <v>105</v>
      </c>
      <c r="F143" s="65">
        <f t="shared" si="7"/>
        <v>6.2934303350970014E-3</v>
      </c>
      <c r="G143" s="65">
        <f t="shared" si="8"/>
        <v>6.1515652557319221E-3</v>
      </c>
      <c r="H143" s="179">
        <f t="shared" si="9"/>
        <v>0</v>
      </c>
      <c r="I143" s="179">
        <f t="shared" si="10"/>
        <v>0</v>
      </c>
      <c r="J143" s="179">
        <f t="shared" si="11"/>
        <v>105</v>
      </c>
      <c r="K143" s="179">
        <f t="shared" si="12"/>
        <v>0</v>
      </c>
      <c r="L143" s="179">
        <f t="shared" si="13"/>
        <v>105</v>
      </c>
      <c r="M143" s="179">
        <v>1</v>
      </c>
      <c r="N143" s="179">
        <v>25</v>
      </c>
      <c r="O143" s="179">
        <v>86</v>
      </c>
      <c r="P143" s="179">
        <v>5</v>
      </c>
      <c r="Q143" s="179" t="s">
        <v>6</v>
      </c>
      <c r="R143" s="179">
        <v>57094</v>
      </c>
      <c r="S143" s="179">
        <v>55807</v>
      </c>
      <c r="T143" s="180">
        <v>6</v>
      </c>
    </row>
    <row r="144" spans="1:20" hidden="1" outlineLevel="4">
      <c r="A144" s="178">
        <v>46</v>
      </c>
      <c r="B144" s="179" t="s">
        <v>48</v>
      </c>
      <c r="C144" s="179" t="s">
        <v>6</v>
      </c>
      <c r="D144" s="179" t="s">
        <v>114</v>
      </c>
      <c r="E144" s="64">
        <v>311</v>
      </c>
      <c r="F144" s="65">
        <f t="shared" si="7"/>
        <v>7.7165207812313922E-3</v>
      </c>
      <c r="G144" s="65">
        <f t="shared" si="8"/>
        <v>2.9988760866976306E-3</v>
      </c>
      <c r="H144" s="179">
        <f t="shared" si="9"/>
        <v>0</v>
      </c>
      <c r="I144" s="179">
        <f t="shared" si="10"/>
        <v>0</v>
      </c>
      <c r="J144" s="179">
        <f t="shared" si="11"/>
        <v>311</v>
      </c>
      <c r="K144" s="179">
        <f t="shared" si="12"/>
        <v>311</v>
      </c>
      <c r="L144" s="179">
        <f t="shared" si="13"/>
        <v>0</v>
      </c>
      <c r="M144" s="179">
        <v>3</v>
      </c>
      <c r="N144" s="179">
        <v>25</v>
      </c>
      <c r="O144" s="179">
        <v>169</v>
      </c>
      <c r="P144" s="179">
        <v>5</v>
      </c>
      <c r="Q144" s="179" t="s">
        <v>6</v>
      </c>
      <c r="R144" s="179">
        <v>207346</v>
      </c>
      <c r="S144" s="179">
        <v>80581</v>
      </c>
      <c r="T144" s="180">
        <v>6</v>
      </c>
    </row>
    <row r="145" spans="1:20" hidden="1" outlineLevel="3">
      <c r="A145" s="178"/>
      <c r="B145" s="179"/>
      <c r="C145" s="112" t="s">
        <v>146</v>
      </c>
      <c r="D145" s="113"/>
      <c r="E145" s="114">
        <f>SUBTOTAL(9,E143:E144)</f>
        <v>416</v>
      </c>
      <c r="F145" s="115"/>
      <c r="G145" s="115"/>
      <c r="H145" s="179">
        <f>SUBTOTAL(9,H143:H144)</f>
        <v>0</v>
      </c>
      <c r="I145" s="179">
        <f>SUBTOTAL(9,I143:I144)</f>
        <v>0</v>
      </c>
      <c r="J145" s="179">
        <f>SUBTOTAL(9,J143:J144)</f>
        <v>416</v>
      </c>
      <c r="K145" s="179">
        <f>SUBTOTAL(9,K143:K144)</f>
        <v>311</v>
      </c>
      <c r="L145" s="179">
        <f>SUBTOTAL(9,L143:L144)</f>
        <v>105</v>
      </c>
      <c r="M145" s="179"/>
      <c r="N145" s="179"/>
      <c r="O145" s="179"/>
      <c r="P145" s="179"/>
      <c r="Q145" s="179"/>
      <c r="R145" s="179">
        <f>SUBTOTAL(9,R143:R144)</f>
        <v>264440</v>
      </c>
      <c r="S145" s="179">
        <f>SUBTOTAL(9,S143:S144)</f>
        <v>136388</v>
      </c>
      <c r="T145" s="180"/>
    </row>
    <row r="146" spans="1:20" ht="15.6" hidden="1" outlineLevel="2" collapsed="1">
      <c r="A146" s="178"/>
      <c r="B146" s="111" t="s">
        <v>92</v>
      </c>
      <c r="C146" s="77"/>
      <c r="D146" s="77"/>
      <c r="E146" s="78">
        <f>SUBTOTAL(9,E137:E144)</f>
        <v>1364</v>
      </c>
      <c r="F146" s="79">
        <v>5.8871307157597474E-3</v>
      </c>
      <c r="G146" s="79">
        <v>2.3851587107635492E-3</v>
      </c>
      <c r="H146" s="179">
        <f>SUBTOTAL(9,H137:H144)</f>
        <v>948</v>
      </c>
      <c r="I146" s="179">
        <f>SUBTOTAL(9,I137:I144)</f>
        <v>0</v>
      </c>
      <c r="J146" s="179">
        <f>SUBTOTAL(9,J137:J144)</f>
        <v>416</v>
      </c>
      <c r="K146" s="179">
        <f>SUBTOTAL(9,K137:K144)</f>
        <v>460</v>
      </c>
      <c r="L146" s="179">
        <f>SUBTOTAL(9,L137:L144)</f>
        <v>904</v>
      </c>
      <c r="M146" s="179"/>
      <c r="N146" s="179"/>
      <c r="O146" s="179"/>
      <c r="P146" s="179"/>
      <c r="Q146" s="179"/>
      <c r="R146" s="179">
        <f>SUBTOTAL(9,R137:R144)</f>
        <v>693796</v>
      </c>
      <c r="S146" s="179">
        <f>SUBTOTAL(9,S137:S144)</f>
        <v>281090</v>
      </c>
      <c r="T146" s="180"/>
    </row>
    <row r="147" spans="1:20" hidden="1" outlineLevel="4">
      <c r="A147" s="178">
        <v>46</v>
      </c>
      <c r="B147" s="179" t="s">
        <v>49</v>
      </c>
      <c r="C147" s="179" t="s">
        <v>4</v>
      </c>
      <c r="D147" s="179" t="s">
        <v>16</v>
      </c>
      <c r="E147" s="64">
        <v>159</v>
      </c>
      <c r="F147" s="65">
        <f t="shared" si="7"/>
        <v>1.2365842650826927E-2</v>
      </c>
      <c r="G147" s="65">
        <f t="shared" si="8"/>
        <v>1.3833420684835779E-2</v>
      </c>
      <c r="H147" s="179">
        <f t="shared" si="9"/>
        <v>159</v>
      </c>
      <c r="I147" s="179">
        <f t="shared" si="10"/>
        <v>0</v>
      </c>
      <c r="J147" s="179">
        <f t="shared" si="11"/>
        <v>0</v>
      </c>
      <c r="K147" s="179">
        <f t="shared" si="12"/>
        <v>0</v>
      </c>
      <c r="L147" s="179">
        <f t="shared" si="13"/>
        <v>159</v>
      </c>
      <c r="M147" s="179">
        <v>1</v>
      </c>
      <c r="N147" s="179">
        <v>8</v>
      </c>
      <c r="O147" s="179">
        <v>17</v>
      </c>
      <c r="P147" s="179">
        <v>3</v>
      </c>
      <c r="Q147" s="179" t="s">
        <v>17</v>
      </c>
      <c r="R147" s="179">
        <v>169877</v>
      </c>
      <c r="S147" s="179">
        <v>190038</v>
      </c>
      <c r="T147" s="180">
        <v>6</v>
      </c>
    </row>
    <row r="148" spans="1:20" hidden="1" outlineLevel="4">
      <c r="A148" s="178">
        <v>46</v>
      </c>
      <c r="B148" s="179" t="s">
        <v>49</v>
      </c>
      <c r="C148" s="179" t="s">
        <v>4</v>
      </c>
      <c r="D148" s="179" t="s">
        <v>19</v>
      </c>
      <c r="E148" s="64">
        <v>25</v>
      </c>
      <c r="F148" s="65">
        <f t="shared" si="7"/>
        <v>1.2930092592592594E-2</v>
      </c>
      <c r="G148" s="65">
        <f t="shared" si="8"/>
        <v>8.8893518518518514E-3</v>
      </c>
      <c r="H148" s="179">
        <f t="shared" si="9"/>
        <v>25</v>
      </c>
      <c r="I148" s="179">
        <f t="shared" si="10"/>
        <v>0</v>
      </c>
      <c r="J148" s="179">
        <f t="shared" si="11"/>
        <v>0</v>
      </c>
      <c r="K148" s="179">
        <f t="shared" si="12"/>
        <v>0</v>
      </c>
      <c r="L148" s="179">
        <f t="shared" si="13"/>
        <v>25</v>
      </c>
      <c r="M148" s="179">
        <v>1</v>
      </c>
      <c r="N148" s="179">
        <v>8</v>
      </c>
      <c r="O148" s="179">
        <v>18</v>
      </c>
      <c r="P148" s="179">
        <v>3</v>
      </c>
      <c r="Q148" s="179" t="s">
        <v>17</v>
      </c>
      <c r="R148" s="179">
        <v>27929</v>
      </c>
      <c r="S148" s="179">
        <v>19201</v>
      </c>
      <c r="T148" s="180">
        <v>6</v>
      </c>
    </row>
    <row r="149" spans="1:20" hidden="1" outlineLevel="4">
      <c r="A149" s="178">
        <v>46</v>
      </c>
      <c r="B149" s="179" t="s">
        <v>49</v>
      </c>
      <c r="C149" s="179" t="s">
        <v>4</v>
      </c>
      <c r="D149" s="179" t="s">
        <v>21</v>
      </c>
      <c r="E149" s="64">
        <v>11</v>
      </c>
      <c r="F149" s="65">
        <f t="shared" si="7"/>
        <v>1.3525883838383839E-2</v>
      </c>
      <c r="G149" s="65">
        <f t="shared" si="8"/>
        <v>6.1700336700336702E-3</v>
      </c>
      <c r="H149" s="179">
        <f t="shared" si="9"/>
        <v>11</v>
      </c>
      <c r="I149" s="179">
        <f t="shared" si="10"/>
        <v>0</v>
      </c>
      <c r="J149" s="179">
        <f t="shared" si="11"/>
        <v>0</v>
      </c>
      <c r="K149" s="179">
        <f t="shared" si="12"/>
        <v>0</v>
      </c>
      <c r="L149" s="179">
        <f t="shared" si="13"/>
        <v>11</v>
      </c>
      <c r="M149" s="179">
        <v>1</v>
      </c>
      <c r="N149" s="179">
        <v>8</v>
      </c>
      <c r="O149" s="179">
        <v>20</v>
      </c>
      <c r="P149" s="179">
        <v>3</v>
      </c>
      <c r="Q149" s="179" t="s">
        <v>17</v>
      </c>
      <c r="R149" s="179">
        <v>12855</v>
      </c>
      <c r="S149" s="179">
        <v>5864</v>
      </c>
      <c r="T149" s="180">
        <v>6</v>
      </c>
    </row>
    <row r="150" spans="1:20" hidden="1" outlineLevel="4">
      <c r="A150" s="178">
        <v>46</v>
      </c>
      <c r="B150" s="179" t="s">
        <v>49</v>
      </c>
      <c r="C150" s="179" t="s">
        <v>4</v>
      </c>
      <c r="D150" s="179" t="s">
        <v>109</v>
      </c>
      <c r="E150" s="64">
        <v>143</v>
      </c>
      <c r="F150" s="65">
        <f t="shared" si="7"/>
        <v>1.5136946386946388E-2</v>
      </c>
      <c r="G150" s="65">
        <f t="shared" si="8"/>
        <v>4.6241258741258739E-3</v>
      </c>
      <c r="H150" s="179">
        <f t="shared" si="9"/>
        <v>143</v>
      </c>
      <c r="I150" s="179">
        <f t="shared" si="10"/>
        <v>0</v>
      </c>
      <c r="J150" s="179">
        <f t="shared" si="11"/>
        <v>0</v>
      </c>
      <c r="K150" s="179">
        <f t="shared" si="12"/>
        <v>143</v>
      </c>
      <c r="L150" s="179">
        <f t="shared" si="13"/>
        <v>0</v>
      </c>
      <c r="M150" s="179">
        <v>3</v>
      </c>
      <c r="N150" s="179">
        <v>8</v>
      </c>
      <c r="O150" s="179">
        <v>162</v>
      </c>
      <c r="P150" s="179">
        <v>3</v>
      </c>
      <c r="Q150" s="179" t="s">
        <v>17</v>
      </c>
      <c r="R150" s="179">
        <v>187020</v>
      </c>
      <c r="S150" s="179">
        <v>57132</v>
      </c>
      <c r="T150" s="180">
        <v>6</v>
      </c>
    </row>
    <row r="151" spans="1:20" hidden="1" outlineLevel="4">
      <c r="A151" s="178">
        <v>46</v>
      </c>
      <c r="B151" s="179" t="s">
        <v>49</v>
      </c>
      <c r="C151" s="179" t="s">
        <v>4</v>
      </c>
      <c r="D151" s="179" t="s">
        <v>111</v>
      </c>
      <c r="E151" s="64">
        <v>1</v>
      </c>
      <c r="F151" s="65">
        <f t="shared" si="7"/>
        <v>1.2395833333333333E-2</v>
      </c>
      <c r="G151" s="65">
        <f t="shared" si="8"/>
        <v>3.0208333333333333E-3</v>
      </c>
      <c r="H151" s="179">
        <f t="shared" si="9"/>
        <v>1</v>
      </c>
      <c r="I151" s="179">
        <f t="shared" si="10"/>
        <v>0</v>
      </c>
      <c r="J151" s="179">
        <f t="shared" si="11"/>
        <v>0</v>
      </c>
      <c r="K151" s="179">
        <f t="shared" si="12"/>
        <v>1</v>
      </c>
      <c r="L151" s="179">
        <f t="shared" si="13"/>
        <v>0</v>
      </c>
      <c r="M151" s="179">
        <v>3</v>
      </c>
      <c r="N151" s="179">
        <v>8</v>
      </c>
      <c r="O151" s="179">
        <v>224</v>
      </c>
      <c r="P151" s="179">
        <v>3</v>
      </c>
      <c r="Q151" s="179" t="s">
        <v>17</v>
      </c>
      <c r="R151" s="179">
        <v>1071</v>
      </c>
      <c r="S151" s="179">
        <v>261</v>
      </c>
      <c r="T151" s="180">
        <v>6</v>
      </c>
    </row>
    <row r="152" spans="1:20" hidden="1" outlineLevel="3">
      <c r="A152" s="178"/>
      <c r="B152" s="179"/>
      <c r="C152" s="181" t="s">
        <v>144</v>
      </c>
      <c r="D152" s="182"/>
      <c r="E152" s="183">
        <f>SUBTOTAL(9,E147:E151)</f>
        <v>339</v>
      </c>
      <c r="F152" s="184"/>
      <c r="G152" s="184"/>
      <c r="H152" s="179">
        <f>SUBTOTAL(9,H147:H151)</f>
        <v>339</v>
      </c>
      <c r="I152" s="179">
        <f>SUBTOTAL(9,I147:I151)</f>
        <v>0</v>
      </c>
      <c r="J152" s="179">
        <f>SUBTOTAL(9,J147:J151)</f>
        <v>0</v>
      </c>
      <c r="K152" s="179">
        <f>SUBTOTAL(9,K147:K151)</f>
        <v>144</v>
      </c>
      <c r="L152" s="179">
        <f>SUBTOTAL(9,L147:L151)</f>
        <v>195</v>
      </c>
      <c r="M152" s="179"/>
      <c r="N152" s="179"/>
      <c r="O152" s="179"/>
      <c r="P152" s="179"/>
      <c r="Q152" s="179"/>
      <c r="R152" s="179">
        <f>SUBTOTAL(9,R147:R151)</f>
        <v>398752</v>
      </c>
      <c r="S152" s="179">
        <f>SUBTOTAL(9,S147:S151)</f>
        <v>272496</v>
      </c>
      <c r="T152" s="180"/>
    </row>
    <row r="153" spans="1:20" ht="15.6" hidden="1" outlineLevel="2" collapsed="1">
      <c r="A153" s="178"/>
      <c r="B153" s="111" t="s">
        <v>93</v>
      </c>
      <c r="C153" s="77"/>
      <c r="D153" s="77"/>
      <c r="E153" s="78">
        <f>SUBTOTAL(9,E147:E151)</f>
        <v>339</v>
      </c>
      <c r="F153" s="79">
        <v>1.361411559051677E-2</v>
      </c>
      <c r="G153" s="79">
        <v>9.3035070468698786E-3</v>
      </c>
      <c r="H153" s="179">
        <f>SUBTOTAL(9,H147:H151)</f>
        <v>339</v>
      </c>
      <c r="I153" s="179">
        <f>SUBTOTAL(9,I147:I151)</f>
        <v>0</v>
      </c>
      <c r="J153" s="179">
        <f>SUBTOTAL(9,J147:J151)</f>
        <v>0</v>
      </c>
      <c r="K153" s="179">
        <f>SUBTOTAL(9,K147:K151)</f>
        <v>144</v>
      </c>
      <c r="L153" s="179">
        <f>SUBTOTAL(9,L147:L151)</f>
        <v>195</v>
      </c>
      <c r="M153" s="179"/>
      <c r="N153" s="179"/>
      <c r="O153" s="179"/>
      <c r="P153" s="179"/>
      <c r="Q153" s="179"/>
      <c r="R153" s="179">
        <f>SUBTOTAL(9,R147:R151)</f>
        <v>398752</v>
      </c>
      <c r="S153" s="179">
        <f>SUBTOTAL(9,S147:S151)</f>
        <v>272496</v>
      </c>
      <c r="T153" s="180"/>
    </row>
    <row r="154" spans="1:20" hidden="1" outlineLevel="4">
      <c r="A154" s="178">
        <v>46</v>
      </c>
      <c r="B154" s="179" t="s">
        <v>50</v>
      </c>
      <c r="C154" s="179" t="s">
        <v>4</v>
      </c>
      <c r="D154" s="179" t="s">
        <v>16</v>
      </c>
      <c r="E154" s="64">
        <v>146</v>
      </c>
      <c r="F154" s="65">
        <f t="shared" si="7"/>
        <v>9.0024892186707246E-3</v>
      </c>
      <c r="G154" s="65">
        <f t="shared" si="8"/>
        <v>2.9996670471841708E-3</v>
      </c>
      <c r="H154" s="179">
        <f t="shared" si="9"/>
        <v>146</v>
      </c>
      <c r="I154" s="179">
        <f t="shared" si="10"/>
        <v>0</v>
      </c>
      <c r="J154" s="179">
        <f t="shared" si="11"/>
        <v>0</v>
      </c>
      <c r="K154" s="179">
        <f t="shared" si="12"/>
        <v>0</v>
      </c>
      <c r="L154" s="179">
        <f t="shared" si="13"/>
        <v>146</v>
      </c>
      <c r="M154" s="179">
        <v>1</v>
      </c>
      <c r="N154" s="179">
        <v>31</v>
      </c>
      <c r="O154" s="179">
        <v>17</v>
      </c>
      <c r="P154" s="179">
        <v>3</v>
      </c>
      <c r="Q154" s="179" t="s">
        <v>17</v>
      </c>
      <c r="R154" s="179">
        <v>113561</v>
      </c>
      <c r="S154" s="179">
        <v>37839</v>
      </c>
      <c r="T154" s="180">
        <v>6</v>
      </c>
    </row>
    <row r="155" spans="1:20" hidden="1" outlineLevel="4">
      <c r="A155" s="178">
        <v>46</v>
      </c>
      <c r="B155" s="179" t="s">
        <v>50</v>
      </c>
      <c r="C155" s="179" t="s">
        <v>4</v>
      </c>
      <c r="D155" s="179" t="s">
        <v>19</v>
      </c>
      <c r="E155" s="64">
        <v>156</v>
      </c>
      <c r="F155" s="65">
        <f t="shared" si="7"/>
        <v>7.6468275166191833E-3</v>
      </c>
      <c r="G155" s="65">
        <f t="shared" si="8"/>
        <v>3.7910286087369416E-3</v>
      </c>
      <c r="H155" s="179">
        <f t="shared" si="9"/>
        <v>156</v>
      </c>
      <c r="I155" s="179">
        <f t="shared" si="10"/>
        <v>0</v>
      </c>
      <c r="J155" s="179">
        <f t="shared" si="11"/>
        <v>0</v>
      </c>
      <c r="K155" s="179">
        <f t="shared" si="12"/>
        <v>0</v>
      </c>
      <c r="L155" s="179">
        <f t="shared" si="13"/>
        <v>156</v>
      </c>
      <c r="M155" s="179">
        <v>1</v>
      </c>
      <c r="N155" s="179">
        <v>31</v>
      </c>
      <c r="O155" s="179">
        <v>18</v>
      </c>
      <c r="P155" s="179">
        <v>3</v>
      </c>
      <c r="Q155" s="179" t="s">
        <v>17</v>
      </c>
      <c r="R155" s="179">
        <v>103067</v>
      </c>
      <c r="S155" s="179">
        <v>51097</v>
      </c>
      <c r="T155" s="180">
        <v>6</v>
      </c>
    </row>
    <row r="156" spans="1:20" hidden="1" outlineLevel="4">
      <c r="A156" s="178">
        <v>46</v>
      </c>
      <c r="B156" s="179" t="s">
        <v>50</v>
      </c>
      <c r="C156" s="179" t="s">
        <v>4</v>
      </c>
      <c r="D156" s="179" t="s">
        <v>21</v>
      </c>
      <c r="E156" s="64">
        <v>50</v>
      </c>
      <c r="F156" s="65">
        <f t="shared" si="7"/>
        <v>6.4715277777777774E-3</v>
      </c>
      <c r="G156" s="65">
        <f t="shared" si="8"/>
        <v>2.9967592592592593E-3</v>
      </c>
      <c r="H156" s="179">
        <f t="shared" si="9"/>
        <v>50</v>
      </c>
      <c r="I156" s="179">
        <f t="shared" si="10"/>
        <v>0</v>
      </c>
      <c r="J156" s="179">
        <f t="shared" si="11"/>
        <v>0</v>
      </c>
      <c r="K156" s="179">
        <f t="shared" si="12"/>
        <v>0</v>
      </c>
      <c r="L156" s="179">
        <f t="shared" si="13"/>
        <v>50</v>
      </c>
      <c r="M156" s="179">
        <v>1</v>
      </c>
      <c r="N156" s="179">
        <v>31</v>
      </c>
      <c r="O156" s="179">
        <v>20</v>
      </c>
      <c r="P156" s="179">
        <v>3</v>
      </c>
      <c r="Q156" s="179" t="s">
        <v>17</v>
      </c>
      <c r="R156" s="179">
        <v>27957</v>
      </c>
      <c r="S156" s="179">
        <v>12946</v>
      </c>
      <c r="T156" s="180">
        <v>6</v>
      </c>
    </row>
    <row r="157" spans="1:20" hidden="1" outlineLevel="4">
      <c r="A157" s="178">
        <v>46</v>
      </c>
      <c r="B157" s="179" t="s">
        <v>50</v>
      </c>
      <c r="C157" s="179" t="s">
        <v>4</v>
      </c>
      <c r="D157" s="179" t="s">
        <v>109</v>
      </c>
      <c r="E157" s="64">
        <v>141</v>
      </c>
      <c r="F157" s="65">
        <f t="shared" si="7"/>
        <v>1.0282867086945102E-2</v>
      </c>
      <c r="G157" s="65">
        <f t="shared" si="8"/>
        <v>1.0723666929340688E-3</v>
      </c>
      <c r="H157" s="179">
        <f t="shared" si="9"/>
        <v>141</v>
      </c>
      <c r="I157" s="179">
        <f t="shared" si="10"/>
        <v>0</v>
      </c>
      <c r="J157" s="179">
        <f t="shared" si="11"/>
        <v>0</v>
      </c>
      <c r="K157" s="179">
        <f t="shared" si="12"/>
        <v>141</v>
      </c>
      <c r="L157" s="179">
        <f t="shared" si="13"/>
        <v>0</v>
      </c>
      <c r="M157" s="179">
        <v>3</v>
      </c>
      <c r="N157" s="179">
        <v>31</v>
      </c>
      <c r="O157" s="179">
        <v>162</v>
      </c>
      <c r="P157" s="179">
        <v>3</v>
      </c>
      <c r="Q157" s="179" t="s">
        <v>17</v>
      </c>
      <c r="R157" s="179">
        <v>125270</v>
      </c>
      <c r="S157" s="179">
        <v>13064</v>
      </c>
      <c r="T157" s="180">
        <v>6</v>
      </c>
    </row>
    <row r="158" spans="1:20" hidden="1" outlineLevel="4">
      <c r="A158" s="178">
        <v>46</v>
      </c>
      <c r="B158" s="179" t="s">
        <v>50</v>
      </c>
      <c r="C158" s="179" t="s">
        <v>4</v>
      </c>
      <c r="D158" s="179" t="s">
        <v>53</v>
      </c>
      <c r="E158" s="64">
        <v>7</v>
      </c>
      <c r="F158" s="65">
        <f t="shared" si="7"/>
        <v>3.8359788359788364E-3</v>
      </c>
      <c r="G158" s="65">
        <f t="shared" si="8"/>
        <v>4.6296296296296294E-5</v>
      </c>
      <c r="H158" s="179">
        <f t="shared" si="9"/>
        <v>7</v>
      </c>
      <c r="I158" s="179">
        <f t="shared" si="10"/>
        <v>0</v>
      </c>
      <c r="J158" s="179">
        <f t="shared" si="11"/>
        <v>0</v>
      </c>
      <c r="K158" s="179">
        <f t="shared" si="12"/>
        <v>0</v>
      </c>
      <c r="L158" s="179">
        <f t="shared" si="13"/>
        <v>7</v>
      </c>
      <c r="M158" s="179">
        <v>6</v>
      </c>
      <c r="N158" s="179">
        <v>31</v>
      </c>
      <c r="O158" s="179">
        <v>218</v>
      </c>
      <c r="P158" s="179">
        <v>3</v>
      </c>
      <c r="Q158" s="179" t="s">
        <v>17</v>
      </c>
      <c r="R158" s="179">
        <v>2320</v>
      </c>
      <c r="S158" s="179">
        <v>28</v>
      </c>
      <c r="T158" s="180">
        <v>6</v>
      </c>
    </row>
    <row r="159" spans="1:20" hidden="1" outlineLevel="3">
      <c r="A159" s="178"/>
      <c r="B159" s="179"/>
      <c r="C159" s="181" t="s">
        <v>144</v>
      </c>
      <c r="D159" s="182"/>
      <c r="E159" s="183">
        <f>SUBTOTAL(9,E154:E158)</f>
        <v>500</v>
      </c>
      <c r="F159" s="184"/>
      <c r="G159" s="184"/>
      <c r="H159" s="179">
        <f>SUBTOTAL(9,H154:H158)</f>
        <v>500</v>
      </c>
      <c r="I159" s="179">
        <f>SUBTOTAL(9,I154:I158)</f>
        <v>0</v>
      </c>
      <c r="J159" s="179">
        <f>SUBTOTAL(9,J154:J158)</f>
        <v>0</v>
      </c>
      <c r="K159" s="179">
        <f>SUBTOTAL(9,K154:K158)</f>
        <v>141</v>
      </c>
      <c r="L159" s="179">
        <f>SUBTOTAL(9,L154:L158)</f>
        <v>359</v>
      </c>
      <c r="M159" s="179"/>
      <c r="N159" s="179"/>
      <c r="O159" s="179"/>
      <c r="P159" s="179"/>
      <c r="Q159" s="179"/>
      <c r="R159" s="179">
        <f>SUBTOTAL(9,R154:R158)</f>
        <v>372175</v>
      </c>
      <c r="S159" s="179">
        <f>SUBTOTAL(9,S154:S158)</f>
        <v>114974</v>
      </c>
      <c r="T159" s="180"/>
    </row>
    <row r="160" spans="1:20" ht="15.6" hidden="1" outlineLevel="2" collapsed="1">
      <c r="A160" s="178"/>
      <c r="B160" s="111" t="s">
        <v>94</v>
      </c>
      <c r="C160" s="77"/>
      <c r="D160" s="77"/>
      <c r="E160" s="78">
        <f>SUBTOTAL(9,E154:E158)</f>
        <v>500</v>
      </c>
      <c r="F160" s="79">
        <v>8.6151620370370375E-3</v>
      </c>
      <c r="G160" s="79">
        <v>2.6614351851851851E-3</v>
      </c>
      <c r="H160" s="179">
        <f>SUBTOTAL(9,H154:H158)</f>
        <v>500</v>
      </c>
      <c r="I160" s="179">
        <f>SUBTOTAL(9,I154:I158)</f>
        <v>0</v>
      </c>
      <c r="J160" s="179">
        <f>SUBTOTAL(9,J154:J158)</f>
        <v>0</v>
      </c>
      <c r="K160" s="179">
        <f>SUBTOTAL(9,K154:K158)</f>
        <v>141</v>
      </c>
      <c r="L160" s="179">
        <f>SUBTOTAL(9,L154:L158)</f>
        <v>359</v>
      </c>
      <c r="M160" s="179"/>
      <c r="N160" s="179"/>
      <c r="O160" s="179"/>
      <c r="P160" s="179"/>
      <c r="Q160" s="179"/>
      <c r="R160" s="179">
        <f>SUBTOTAL(9,R154:R158)</f>
        <v>372175</v>
      </c>
      <c r="S160" s="179">
        <f>SUBTOTAL(9,S154:S158)</f>
        <v>114974</v>
      </c>
      <c r="T160" s="180"/>
    </row>
    <row r="161" spans="1:20" hidden="1" outlineLevel="4">
      <c r="A161" s="178">
        <v>46</v>
      </c>
      <c r="B161" s="179" t="s">
        <v>51</v>
      </c>
      <c r="C161" s="179" t="s">
        <v>4</v>
      </c>
      <c r="D161" s="179" t="s">
        <v>16</v>
      </c>
      <c r="E161" s="64">
        <v>342</v>
      </c>
      <c r="F161" s="65">
        <f t="shared" si="7"/>
        <v>4.3560482997617505E-3</v>
      </c>
      <c r="G161" s="65">
        <f t="shared" si="8"/>
        <v>5.4632675438596491E-3</v>
      </c>
      <c r="H161" s="179">
        <f t="shared" si="9"/>
        <v>342</v>
      </c>
      <c r="I161" s="179">
        <f t="shared" si="10"/>
        <v>0</v>
      </c>
      <c r="J161" s="179">
        <f t="shared" si="11"/>
        <v>0</v>
      </c>
      <c r="K161" s="179">
        <f t="shared" si="12"/>
        <v>0</v>
      </c>
      <c r="L161" s="179">
        <f t="shared" si="13"/>
        <v>342</v>
      </c>
      <c r="M161" s="179">
        <v>1</v>
      </c>
      <c r="N161" s="179">
        <v>29</v>
      </c>
      <c r="O161" s="179">
        <v>17</v>
      </c>
      <c r="P161" s="179">
        <v>3</v>
      </c>
      <c r="Q161" s="179" t="s">
        <v>17</v>
      </c>
      <c r="R161" s="179">
        <v>128716</v>
      </c>
      <c r="S161" s="179">
        <v>161433</v>
      </c>
      <c r="T161" s="180">
        <v>6</v>
      </c>
    </row>
    <row r="162" spans="1:20" hidden="1" outlineLevel="4">
      <c r="A162" s="178">
        <v>46</v>
      </c>
      <c r="B162" s="179" t="s">
        <v>51</v>
      </c>
      <c r="C162" s="179" t="s">
        <v>4</v>
      </c>
      <c r="D162" s="179" t="s">
        <v>19</v>
      </c>
      <c r="E162" s="64">
        <v>193</v>
      </c>
      <c r="F162" s="65">
        <f t="shared" si="7"/>
        <v>4.7600028785261947E-3</v>
      </c>
      <c r="G162" s="65">
        <f t="shared" si="8"/>
        <v>4.8415011514104777E-3</v>
      </c>
      <c r="H162" s="179">
        <f t="shared" si="9"/>
        <v>193</v>
      </c>
      <c r="I162" s="179">
        <f t="shared" si="10"/>
        <v>0</v>
      </c>
      <c r="J162" s="179">
        <f t="shared" si="11"/>
        <v>0</v>
      </c>
      <c r="K162" s="179">
        <f t="shared" si="12"/>
        <v>0</v>
      </c>
      <c r="L162" s="179">
        <f t="shared" si="13"/>
        <v>193</v>
      </c>
      <c r="M162" s="179">
        <v>1</v>
      </c>
      <c r="N162" s="179">
        <v>29</v>
      </c>
      <c r="O162" s="179">
        <v>18</v>
      </c>
      <c r="P162" s="179">
        <v>3</v>
      </c>
      <c r="Q162" s="179" t="s">
        <v>17</v>
      </c>
      <c r="R162" s="179">
        <v>79374</v>
      </c>
      <c r="S162" s="179">
        <v>80733</v>
      </c>
      <c r="T162" s="180">
        <v>6</v>
      </c>
    </row>
    <row r="163" spans="1:20" hidden="1" outlineLevel="4">
      <c r="A163" s="178">
        <v>46</v>
      </c>
      <c r="B163" s="179" t="s">
        <v>51</v>
      </c>
      <c r="C163" s="179" t="s">
        <v>4</v>
      </c>
      <c r="D163" s="179" t="s">
        <v>21</v>
      </c>
      <c r="E163" s="64">
        <v>41</v>
      </c>
      <c r="F163" s="65">
        <f t="shared" si="7"/>
        <v>3.8358175248419152E-3</v>
      </c>
      <c r="G163" s="65">
        <f t="shared" si="8"/>
        <v>8.1529471544715439E-3</v>
      </c>
      <c r="H163" s="179">
        <f t="shared" si="9"/>
        <v>41</v>
      </c>
      <c r="I163" s="179">
        <f t="shared" si="10"/>
        <v>0</v>
      </c>
      <c r="J163" s="179">
        <f t="shared" si="11"/>
        <v>0</v>
      </c>
      <c r="K163" s="179">
        <f t="shared" si="12"/>
        <v>0</v>
      </c>
      <c r="L163" s="179">
        <f t="shared" si="13"/>
        <v>41</v>
      </c>
      <c r="M163" s="179">
        <v>1</v>
      </c>
      <c r="N163" s="179">
        <v>29</v>
      </c>
      <c r="O163" s="179">
        <v>20</v>
      </c>
      <c r="P163" s="179">
        <v>3</v>
      </c>
      <c r="Q163" s="179" t="s">
        <v>17</v>
      </c>
      <c r="R163" s="179">
        <v>13588</v>
      </c>
      <c r="S163" s="179">
        <v>28881</v>
      </c>
      <c r="T163" s="180">
        <v>6</v>
      </c>
    </row>
    <row r="164" spans="1:20" hidden="1" outlineLevel="4">
      <c r="A164" s="178">
        <v>46</v>
      </c>
      <c r="B164" s="179" t="s">
        <v>51</v>
      </c>
      <c r="C164" s="179" t="s">
        <v>4</v>
      </c>
      <c r="D164" s="179" t="s">
        <v>169</v>
      </c>
      <c r="E164" s="64">
        <v>16</v>
      </c>
      <c r="F164" s="65">
        <f t="shared" si="7"/>
        <v>4.7808159722222219E-3</v>
      </c>
      <c r="G164" s="65">
        <f t="shared" si="8"/>
        <v>4.154369212962963E-3</v>
      </c>
      <c r="H164" s="179">
        <f t="shared" si="9"/>
        <v>16</v>
      </c>
      <c r="I164" s="179">
        <f t="shared" si="10"/>
        <v>0</v>
      </c>
      <c r="J164" s="179">
        <f t="shared" si="11"/>
        <v>0</v>
      </c>
      <c r="K164" s="179">
        <f t="shared" si="12"/>
        <v>16</v>
      </c>
      <c r="L164" s="179">
        <f t="shared" si="13"/>
        <v>0</v>
      </c>
      <c r="M164" s="179">
        <v>3</v>
      </c>
      <c r="N164" s="179">
        <v>29</v>
      </c>
      <c r="O164" s="179">
        <v>94</v>
      </c>
      <c r="P164" s="179">
        <v>3</v>
      </c>
      <c r="Q164" s="179" t="s">
        <v>17</v>
      </c>
      <c r="R164" s="179">
        <v>6609</v>
      </c>
      <c r="S164" s="179">
        <v>5743</v>
      </c>
      <c r="T164" s="180">
        <v>6</v>
      </c>
    </row>
    <row r="165" spans="1:20" hidden="1" outlineLevel="4">
      <c r="A165" s="178">
        <v>46</v>
      </c>
      <c r="B165" s="179" t="s">
        <v>51</v>
      </c>
      <c r="C165" s="179" t="s">
        <v>4</v>
      </c>
      <c r="D165" s="179" t="s">
        <v>109</v>
      </c>
      <c r="E165" s="64">
        <v>272</v>
      </c>
      <c r="F165" s="65">
        <f t="shared" si="7"/>
        <v>5.0910181781045755E-3</v>
      </c>
      <c r="G165" s="65">
        <f t="shared" si="8"/>
        <v>1.5778611791938996E-3</v>
      </c>
      <c r="H165" s="179">
        <f t="shared" si="9"/>
        <v>272</v>
      </c>
      <c r="I165" s="179">
        <f t="shared" si="10"/>
        <v>0</v>
      </c>
      <c r="J165" s="179">
        <f t="shared" si="11"/>
        <v>0</v>
      </c>
      <c r="K165" s="179">
        <f t="shared" si="12"/>
        <v>272</v>
      </c>
      <c r="L165" s="179">
        <f t="shared" si="13"/>
        <v>0</v>
      </c>
      <c r="M165" s="179">
        <v>3</v>
      </c>
      <c r="N165" s="179">
        <v>29</v>
      </c>
      <c r="O165" s="179">
        <v>162</v>
      </c>
      <c r="P165" s="179">
        <v>3</v>
      </c>
      <c r="Q165" s="179" t="s">
        <v>17</v>
      </c>
      <c r="R165" s="179">
        <v>119643</v>
      </c>
      <c r="S165" s="179">
        <v>37081</v>
      </c>
      <c r="T165" s="180">
        <v>6</v>
      </c>
    </row>
    <row r="166" spans="1:20" hidden="1" outlineLevel="4">
      <c r="A166" s="178">
        <v>46</v>
      </c>
      <c r="B166" s="179" t="s">
        <v>51</v>
      </c>
      <c r="C166" s="179" t="s">
        <v>4</v>
      </c>
      <c r="D166" s="179" t="s">
        <v>107</v>
      </c>
      <c r="E166" s="64">
        <v>126</v>
      </c>
      <c r="F166" s="65">
        <f t="shared" si="7"/>
        <v>4.4476594650205764E-3</v>
      </c>
      <c r="G166" s="65">
        <f t="shared" si="8"/>
        <v>9.1857730746619628E-8</v>
      </c>
      <c r="H166" s="179">
        <f t="shared" si="9"/>
        <v>126</v>
      </c>
      <c r="I166" s="179">
        <f t="shared" si="10"/>
        <v>0</v>
      </c>
      <c r="J166" s="179">
        <f t="shared" si="11"/>
        <v>0</v>
      </c>
      <c r="K166" s="179">
        <f t="shared" si="12"/>
        <v>0</v>
      </c>
      <c r="L166" s="179">
        <f t="shared" si="13"/>
        <v>126</v>
      </c>
      <c r="M166" s="179">
        <v>8</v>
      </c>
      <c r="N166" s="179">
        <v>29</v>
      </c>
      <c r="O166" s="179">
        <v>217</v>
      </c>
      <c r="P166" s="179">
        <v>3</v>
      </c>
      <c r="Q166" s="179" t="s">
        <v>17</v>
      </c>
      <c r="R166" s="179">
        <v>48419</v>
      </c>
      <c r="S166" s="179">
        <v>1</v>
      </c>
      <c r="T166" s="180">
        <v>6</v>
      </c>
    </row>
    <row r="167" spans="1:20" hidden="1" outlineLevel="3">
      <c r="A167" s="178"/>
      <c r="B167" s="179"/>
      <c r="C167" s="181" t="s">
        <v>144</v>
      </c>
      <c r="D167" s="182"/>
      <c r="E167" s="183">
        <f>SUBTOTAL(9,E161:E166)</f>
        <v>990</v>
      </c>
      <c r="F167" s="184"/>
      <c r="G167" s="184"/>
      <c r="H167" s="179">
        <f>SUBTOTAL(9,H161:H166)</f>
        <v>990</v>
      </c>
      <c r="I167" s="179">
        <f>SUBTOTAL(9,I161:I166)</f>
        <v>0</v>
      </c>
      <c r="J167" s="179">
        <f>SUBTOTAL(9,J161:J166)</f>
        <v>0</v>
      </c>
      <c r="K167" s="179">
        <f>SUBTOTAL(9,K161:K166)</f>
        <v>288</v>
      </c>
      <c r="L167" s="179">
        <f>SUBTOTAL(9,L161:L166)</f>
        <v>702</v>
      </c>
      <c r="M167" s="179"/>
      <c r="N167" s="179"/>
      <c r="O167" s="179"/>
      <c r="P167" s="179"/>
      <c r="Q167" s="179"/>
      <c r="R167" s="179">
        <f>SUBTOTAL(9,R161:R166)</f>
        <v>396349</v>
      </c>
      <c r="S167" s="179">
        <f>SUBTOTAL(9,S161:S166)</f>
        <v>313872</v>
      </c>
      <c r="T167" s="180"/>
    </row>
    <row r="168" spans="1:20" ht="15.6" hidden="1" outlineLevel="2" collapsed="1">
      <c r="A168" s="178"/>
      <c r="B168" s="111" t="s">
        <v>95</v>
      </c>
      <c r="C168" s="77"/>
      <c r="D168" s="77"/>
      <c r="E168" s="78">
        <f>SUBTOTAL(9,E161:E166)</f>
        <v>990</v>
      </c>
      <c r="F168" s="79">
        <v>4.6337097830153389E-3</v>
      </c>
      <c r="G168" s="79">
        <v>3.6694725028058365E-3</v>
      </c>
      <c r="H168" s="179">
        <f>SUBTOTAL(9,H161:H166)</f>
        <v>990</v>
      </c>
      <c r="I168" s="179">
        <f>SUBTOTAL(9,I161:I166)</f>
        <v>0</v>
      </c>
      <c r="J168" s="179">
        <f>SUBTOTAL(9,J161:J166)</f>
        <v>0</v>
      </c>
      <c r="K168" s="179">
        <f>SUBTOTAL(9,K161:K166)</f>
        <v>288</v>
      </c>
      <c r="L168" s="179">
        <f>SUBTOTAL(9,L161:L166)</f>
        <v>702</v>
      </c>
      <c r="M168" s="179"/>
      <c r="N168" s="179"/>
      <c r="O168" s="179"/>
      <c r="P168" s="179"/>
      <c r="Q168" s="179"/>
      <c r="R168" s="179">
        <f>SUBTOTAL(9,R161:R166)</f>
        <v>396349</v>
      </c>
      <c r="S168" s="179">
        <f>SUBTOTAL(9,S161:S166)</f>
        <v>313872</v>
      </c>
      <c r="T168" s="180"/>
    </row>
    <row r="169" spans="1:20" hidden="1" outlineLevel="4">
      <c r="A169" s="178">
        <v>46</v>
      </c>
      <c r="B169" s="179" t="s">
        <v>52</v>
      </c>
      <c r="C169" s="179" t="s">
        <v>4</v>
      </c>
      <c r="D169" s="179" t="s">
        <v>16</v>
      </c>
      <c r="E169" s="64">
        <v>158</v>
      </c>
      <c r="F169" s="65">
        <f t="shared" si="7"/>
        <v>5.4322696905766523E-3</v>
      </c>
      <c r="G169" s="65">
        <f t="shared" si="8"/>
        <v>3.9492498827941869E-3</v>
      </c>
      <c r="H169" s="179">
        <f t="shared" si="9"/>
        <v>158</v>
      </c>
      <c r="I169" s="179">
        <f t="shared" si="10"/>
        <v>0</v>
      </c>
      <c r="J169" s="179">
        <f t="shared" si="11"/>
        <v>0</v>
      </c>
      <c r="K169" s="179">
        <f t="shared" si="12"/>
        <v>0</v>
      </c>
      <c r="L169" s="179">
        <f t="shared" si="13"/>
        <v>158</v>
      </c>
      <c r="M169" s="179">
        <v>1</v>
      </c>
      <c r="N169" s="179">
        <v>28</v>
      </c>
      <c r="O169" s="179">
        <v>17</v>
      </c>
      <c r="P169" s="179">
        <v>3</v>
      </c>
      <c r="Q169" s="179" t="s">
        <v>17</v>
      </c>
      <c r="R169" s="179">
        <v>74157</v>
      </c>
      <c r="S169" s="179">
        <v>53912</v>
      </c>
      <c r="T169" s="180">
        <v>6</v>
      </c>
    </row>
    <row r="170" spans="1:20" hidden="1" outlineLevel="4">
      <c r="A170" s="178">
        <v>46</v>
      </c>
      <c r="B170" s="179" t="s">
        <v>52</v>
      </c>
      <c r="C170" s="179" t="s">
        <v>4</v>
      </c>
      <c r="D170" s="179" t="s">
        <v>19</v>
      </c>
      <c r="E170" s="64">
        <v>90</v>
      </c>
      <c r="F170" s="65">
        <f t="shared" si="7"/>
        <v>4.770576131687243E-3</v>
      </c>
      <c r="G170" s="65">
        <f t="shared" si="8"/>
        <v>5.6971450617283956E-3</v>
      </c>
      <c r="H170" s="179">
        <f t="shared" si="9"/>
        <v>90</v>
      </c>
      <c r="I170" s="179">
        <f t="shared" si="10"/>
        <v>0</v>
      </c>
      <c r="J170" s="179">
        <f t="shared" si="11"/>
        <v>0</v>
      </c>
      <c r="K170" s="179">
        <f t="shared" si="12"/>
        <v>0</v>
      </c>
      <c r="L170" s="179">
        <f t="shared" si="13"/>
        <v>90</v>
      </c>
      <c r="M170" s="179">
        <v>1</v>
      </c>
      <c r="N170" s="179">
        <v>28</v>
      </c>
      <c r="O170" s="179">
        <v>18</v>
      </c>
      <c r="P170" s="179">
        <v>3</v>
      </c>
      <c r="Q170" s="179" t="s">
        <v>17</v>
      </c>
      <c r="R170" s="179">
        <v>37096</v>
      </c>
      <c r="S170" s="179">
        <v>44301</v>
      </c>
      <c r="T170" s="180">
        <v>6</v>
      </c>
    </row>
    <row r="171" spans="1:20" hidden="1" outlineLevel="4">
      <c r="A171" s="178">
        <v>46</v>
      </c>
      <c r="B171" s="179" t="s">
        <v>52</v>
      </c>
      <c r="C171" s="179" t="s">
        <v>4</v>
      </c>
      <c r="D171" s="179" t="s">
        <v>20</v>
      </c>
      <c r="E171" s="64">
        <v>90</v>
      </c>
      <c r="F171" s="65">
        <f t="shared" si="7"/>
        <v>1.0898276748971193E-2</v>
      </c>
      <c r="G171" s="65">
        <f t="shared" si="8"/>
        <v>3.2905092592592595E-3</v>
      </c>
      <c r="H171" s="179">
        <f t="shared" si="9"/>
        <v>90</v>
      </c>
      <c r="I171" s="179">
        <f t="shared" si="10"/>
        <v>0</v>
      </c>
      <c r="J171" s="179">
        <f t="shared" si="11"/>
        <v>0</v>
      </c>
      <c r="K171" s="179">
        <f t="shared" si="12"/>
        <v>0</v>
      </c>
      <c r="L171" s="179">
        <f t="shared" si="13"/>
        <v>90</v>
      </c>
      <c r="M171" s="179">
        <v>1</v>
      </c>
      <c r="N171" s="179">
        <v>28</v>
      </c>
      <c r="O171" s="179">
        <v>19</v>
      </c>
      <c r="P171" s="179">
        <v>3</v>
      </c>
      <c r="Q171" s="179" t="s">
        <v>17</v>
      </c>
      <c r="R171" s="179">
        <v>84745</v>
      </c>
      <c r="S171" s="179">
        <v>25587</v>
      </c>
      <c r="T171" s="180">
        <v>6</v>
      </c>
    </row>
    <row r="172" spans="1:20" hidden="1" outlineLevel="4">
      <c r="A172" s="178">
        <v>46</v>
      </c>
      <c r="B172" s="179" t="s">
        <v>52</v>
      </c>
      <c r="C172" s="179" t="s">
        <v>4</v>
      </c>
      <c r="D172" s="179" t="s">
        <v>21</v>
      </c>
      <c r="E172" s="64">
        <v>18</v>
      </c>
      <c r="F172" s="65">
        <f t="shared" si="7"/>
        <v>1.1026234567901234E-2</v>
      </c>
      <c r="G172" s="65">
        <f t="shared" si="8"/>
        <v>8.5127314814814822E-3</v>
      </c>
      <c r="H172" s="179">
        <f t="shared" si="9"/>
        <v>18</v>
      </c>
      <c r="I172" s="179">
        <f t="shared" si="10"/>
        <v>0</v>
      </c>
      <c r="J172" s="179">
        <f t="shared" si="11"/>
        <v>0</v>
      </c>
      <c r="K172" s="179">
        <f t="shared" si="12"/>
        <v>0</v>
      </c>
      <c r="L172" s="179">
        <f t="shared" si="13"/>
        <v>18</v>
      </c>
      <c r="M172" s="179">
        <v>1</v>
      </c>
      <c r="N172" s="179">
        <v>28</v>
      </c>
      <c r="O172" s="179">
        <v>20</v>
      </c>
      <c r="P172" s="179">
        <v>3</v>
      </c>
      <c r="Q172" s="179" t="s">
        <v>17</v>
      </c>
      <c r="R172" s="179">
        <v>17148</v>
      </c>
      <c r="S172" s="179">
        <v>13239</v>
      </c>
      <c r="T172" s="180">
        <v>6</v>
      </c>
    </row>
    <row r="173" spans="1:20" hidden="1" outlineLevel="4">
      <c r="A173" s="178">
        <v>46</v>
      </c>
      <c r="B173" s="179" t="s">
        <v>52</v>
      </c>
      <c r="C173" s="179" t="s">
        <v>4</v>
      </c>
      <c r="D173" s="179" t="s">
        <v>108</v>
      </c>
      <c r="E173" s="64">
        <v>24</v>
      </c>
      <c r="F173" s="65">
        <f t="shared" si="7"/>
        <v>3.693576388888889E-3</v>
      </c>
      <c r="G173" s="65">
        <f t="shared" si="8"/>
        <v>1.6059027777777777E-3</v>
      </c>
      <c r="H173" s="179">
        <f t="shared" si="9"/>
        <v>24</v>
      </c>
      <c r="I173" s="179">
        <f t="shared" si="10"/>
        <v>0</v>
      </c>
      <c r="J173" s="179">
        <f t="shared" si="11"/>
        <v>0</v>
      </c>
      <c r="K173" s="179">
        <f t="shared" si="12"/>
        <v>24</v>
      </c>
      <c r="L173" s="179">
        <f t="shared" si="13"/>
        <v>0</v>
      </c>
      <c r="M173" s="179">
        <v>3</v>
      </c>
      <c r="N173" s="179">
        <v>28</v>
      </c>
      <c r="O173" s="179">
        <v>58</v>
      </c>
      <c r="P173" s="179">
        <v>3</v>
      </c>
      <c r="Q173" s="179" t="s">
        <v>17</v>
      </c>
      <c r="R173" s="179">
        <v>7659</v>
      </c>
      <c r="S173" s="179">
        <v>3330</v>
      </c>
      <c r="T173" s="180">
        <v>6</v>
      </c>
    </row>
    <row r="174" spans="1:20" hidden="1" outlineLevel="4">
      <c r="A174" s="178">
        <v>46</v>
      </c>
      <c r="B174" s="179" t="s">
        <v>52</v>
      </c>
      <c r="C174" s="179" t="s">
        <v>4</v>
      </c>
      <c r="D174" s="179" t="s">
        <v>109</v>
      </c>
      <c r="E174" s="64">
        <v>37</v>
      </c>
      <c r="F174" s="65">
        <f t="shared" si="7"/>
        <v>7.5716341341341342E-3</v>
      </c>
      <c r="G174" s="65">
        <f t="shared" si="8"/>
        <v>1.839652152152152E-3</v>
      </c>
      <c r="H174" s="179">
        <f t="shared" si="9"/>
        <v>37</v>
      </c>
      <c r="I174" s="179">
        <f t="shared" si="10"/>
        <v>0</v>
      </c>
      <c r="J174" s="179">
        <f t="shared" si="11"/>
        <v>0</v>
      </c>
      <c r="K174" s="179">
        <f t="shared" si="12"/>
        <v>37</v>
      </c>
      <c r="L174" s="179">
        <f t="shared" si="13"/>
        <v>0</v>
      </c>
      <c r="M174" s="179">
        <v>3</v>
      </c>
      <c r="N174" s="179">
        <v>28</v>
      </c>
      <c r="O174" s="179">
        <v>162</v>
      </c>
      <c r="P174" s="179">
        <v>3</v>
      </c>
      <c r="Q174" s="179" t="s">
        <v>17</v>
      </c>
      <c r="R174" s="179">
        <v>24205</v>
      </c>
      <c r="S174" s="179">
        <v>5881</v>
      </c>
      <c r="T174" s="180">
        <v>6</v>
      </c>
    </row>
    <row r="175" spans="1:20" hidden="1" outlineLevel="4">
      <c r="A175" s="178">
        <v>46</v>
      </c>
      <c r="B175" s="179" t="s">
        <v>52</v>
      </c>
      <c r="C175" s="179" t="s">
        <v>4</v>
      </c>
      <c r="D175" s="179" t="s">
        <v>107</v>
      </c>
      <c r="E175" s="64">
        <v>41</v>
      </c>
      <c r="F175" s="65">
        <f t="shared" si="7"/>
        <v>7.3021115627822939E-3</v>
      </c>
      <c r="G175" s="65">
        <f t="shared" si="8"/>
        <v>2.8229448961156282E-7</v>
      </c>
      <c r="H175" s="179">
        <f t="shared" si="9"/>
        <v>41</v>
      </c>
      <c r="I175" s="179">
        <f t="shared" si="10"/>
        <v>0</v>
      </c>
      <c r="J175" s="179">
        <f t="shared" si="11"/>
        <v>0</v>
      </c>
      <c r="K175" s="179">
        <f t="shared" si="12"/>
        <v>0</v>
      </c>
      <c r="L175" s="179">
        <f t="shared" si="13"/>
        <v>41</v>
      </c>
      <c r="M175" s="179">
        <v>8</v>
      </c>
      <c r="N175" s="179">
        <v>28</v>
      </c>
      <c r="O175" s="179">
        <v>217</v>
      </c>
      <c r="P175" s="179">
        <v>3</v>
      </c>
      <c r="Q175" s="179" t="s">
        <v>17</v>
      </c>
      <c r="R175" s="179">
        <v>25867</v>
      </c>
      <c r="S175" s="179">
        <v>1</v>
      </c>
      <c r="T175" s="180">
        <v>6</v>
      </c>
    </row>
    <row r="176" spans="1:20" hidden="1" outlineLevel="4">
      <c r="A176" s="178">
        <v>46</v>
      </c>
      <c r="B176" s="179" t="s">
        <v>52</v>
      </c>
      <c r="C176" s="179" t="s">
        <v>4</v>
      </c>
      <c r="D176" s="179" t="s">
        <v>53</v>
      </c>
      <c r="E176" s="64">
        <v>3</v>
      </c>
      <c r="F176" s="65">
        <f t="shared" si="7"/>
        <v>3.4066358024691357E-3</v>
      </c>
      <c r="G176" s="65">
        <f t="shared" si="8"/>
        <v>7.4845679012345689E-4</v>
      </c>
      <c r="H176" s="179">
        <f t="shared" si="9"/>
        <v>3</v>
      </c>
      <c r="I176" s="179">
        <f t="shared" si="10"/>
        <v>0</v>
      </c>
      <c r="J176" s="179">
        <f t="shared" si="11"/>
        <v>0</v>
      </c>
      <c r="K176" s="179">
        <f t="shared" si="12"/>
        <v>0</v>
      </c>
      <c r="L176" s="179">
        <f t="shared" si="13"/>
        <v>3</v>
      </c>
      <c r="M176" s="179">
        <v>6</v>
      </c>
      <c r="N176" s="179">
        <v>28</v>
      </c>
      <c r="O176" s="179">
        <v>218</v>
      </c>
      <c r="P176" s="179">
        <v>3</v>
      </c>
      <c r="Q176" s="179" t="s">
        <v>17</v>
      </c>
      <c r="R176" s="179">
        <v>883</v>
      </c>
      <c r="S176" s="179">
        <v>194</v>
      </c>
      <c r="T176" s="180">
        <v>6</v>
      </c>
    </row>
    <row r="177" spans="1:20" hidden="1" outlineLevel="3">
      <c r="A177" s="178"/>
      <c r="B177" s="179"/>
      <c r="C177" s="181" t="s">
        <v>144</v>
      </c>
      <c r="D177" s="182"/>
      <c r="E177" s="183">
        <f>SUBTOTAL(9,E169:E176)</f>
        <v>461</v>
      </c>
      <c r="F177" s="184"/>
      <c r="G177" s="184"/>
      <c r="H177" s="179">
        <f>SUBTOTAL(9,H169:H176)</f>
        <v>461</v>
      </c>
      <c r="I177" s="179">
        <f>SUBTOTAL(9,I169:I176)</f>
        <v>0</v>
      </c>
      <c r="J177" s="179">
        <f>SUBTOTAL(9,J169:J176)</f>
        <v>0</v>
      </c>
      <c r="K177" s="179">
        <f>SUBTOTAL(9,K169:K176)</f>
        <v>61</v>
      </c>
      <c r="L177" s="179">
        <f>SUBTOTAL(9,L169:L176)</f>
        <v>400</v>
      </c>
      <c r="M177" s="179"/>
      <c r="N177" s="179"/>
      <c r="O177" s="179"/>
      <c r="P177" s="179"/>
      <c r="Q177" s="179"/>
      <c r="R177" s="179">
        <f>SUBTOTAL(9,R169:R176)</f>
        <v>271760</v>
      </c>
      <c r="S177" s="179">
        <f>SUBTOTAL(9,S169:S176)</f>
        <v>146445</v>
      </c>
      <c r="T177" s="180"/>
    </row>
    <row r="178" spans="1:20" hidden="1" outlineLevel="4">
      <c r="A178" s="178">
        <v>46</v>
      </c>
      <c r="B178" s="179" t="s">
        <v>52</v>
      </c>
      <c r="C178" s="179" t="s">
        <v>6</v>
      </c>
      <c r="D178" s="179" t="s">
        <v>54</v>
      </c>
      <c r="E178" s="64">
        <v>1063</v>
      </c>
      <c r="F178" s="65">
        <f t="shared" si="7"/>
        <v>8.2107984042367865E-3</v>
      </c>
      <c r="G178" s="65">
        <f t="shared" si="8"/>
        <v>1.3912047925159401E-2</v>
      </c>
      <c r="H178" s="179">
        <f t="shared" si="9"/>
        <v>0</v>
      </c>
      <c r="I178" s="179">
        <f t="shared" si="10"/>
        <v>0</v>
      </c>
      <c r="J178" s="179">
        <f t="shared" si="11"/>
        <v>1063</v>
      </c>
      <c r="K178" s="179">
        <f t="shared" si="12"/>
        <v>0</v>
      </c>
      <c r="L178" s="179">
        <f t="shared" si="13"/>
        <v>1063</v>
      </c>
      <c r="M178" s="179">
        <v>1</v>
      </c>
      <c r="N178" s="179">
        <v>28</v>
      </c>
      <c r="O178" s="179">
        <v>188</v>
      </c>
      <c r="P178" s="179">
        <v>5</v>
      </c>
      <c r="Q178" s="179" t="s">
        <v>6</v>
      </c>
      <c r="R178" s="179">
        <v>754106</v>
      </c>
      <c r="S178" s="179">
        <v>1277727</v>
      </c>
      <c r="T178" s="180">
        <v>6</v>
      </c>
    </row>
    <row r="179" spans="1:20" hidden="1" outlineLevel="4">
      <c r="A179" s="178">
        <v>46</v>
      </c>
      <c r="B179" s="179" t="s">
        <v>52</v>
      </c>
      <c r="C179" s="179" t="s">
        <v>6</v>
      </c>
      <c r="D179" s="179" t="s">
        <v>129</v>
      </c>
      <c r="E179" s="64">
        <v>159</v>
      </c>
      <c r="F179" s="65">
        <f t="shared" ref="F179:F251" si="14">R179/E179/86400</f>
        <v>1.0638976240391335E-2</v>
      </c>
      <c r="G179" s="65">
        <f t="shared" ref="G179:G251" si="15">S179/E179/86400</f>
        <v>2.7903709527137203E-3</v>
      </c>
      <c r="H179" s="179">
        <f t="shared" ref="H179:H251" si="16">IF(C179="ATENCIÓN CIUDADANÍA",E179,0)</f>
        <v>0</v>
      </c>
      <c r="I179" s="179">
        <f t="shared" ref="I179:I251" si="17">IF(C179="OTROS TEMAS GENERALITAT",E179,0)</f>
        <v>0</v>
      </c>
      <c r="J179" s="179">
        <f t="shared" ref="J179:J251" si="18">IF(C179="TEMAS MUNICIPALES",E179,0)</f>
        <v>159</v>
      </c>
      <c r="K179" s="179">
        <f t="shared" ref="K179:K251" si="19">IF(M179=3,E179,0)</f>
        <v>159</v>
      </c>
      <c r="L179" s="179">
        <f t="shared" ref="L179:L251" si="20">IF(M179&lt;&gt;3,E179,0)</f>
        <v>0</v>
      </c>
      <c r="M179" s="179">
        <v>3</v>
      </c>
      <c r="N179" s="179">
        <v>28</v>
      </c>
      <c r="O179" s="179">
        <v>195</v>
      </c>
      <c r="P179" s="179">
        <v>5</v>
      </c>
      <c r="Q179" s="179" t="s">
        <v>6</v>
      </c>
      <c r="R179" s="179">
        <v>146154</v>
      </c>
      <c r="S179" s="179">
        <v>38333</v>
      </c>
      <c r="T179" s="180">
        <v>6</v>
      </c>
    </row>
    <row r="180" spans="1:20" hidden="1" outlineLevel="4">
      <c r="A180" s="178">
        <v>46</v>
      </c>
      <c r="B180" s="179" t="s">
        <v>52</v>
      </c>
      <c r="C180" s="179" t="s">
        <v>6</v>
      </c>
      <c r="D180" s="179" t="s">
        <v>130</v>
      </c>
      <c r="E180" s="64">
        <v>69</v>
      </c>
      <c r="F180" s="65">
        <f t="shared" si="14"/>
        <v>8.7234970477724095E-3</v>
      </c>
      <c r="G180" s="65">
        <f t="shared" si="15"/>
        <v>6.088801663982824E-3</v>
      </c>
      <c r="H180" s="179">
        <f t="shared" si="16"/>
        <v>0</v>
      </c>
      <c r="I180" s="179">
        <f t="shared" si="17"/>
        <v>0</v>
      </c>
      <c r="J180" s="179">
        <f t="shared" si="18"/>
        <v>69</v>
      </c>
      <c r="K180" s="179">
        <f t="shared" si="19"/>
        <v>69</v>
      </c>
      <c r="L180" s="179">
        <f t="shared" si="20"/>
        <v>0</v>
      </c>
      <c r="M180" s="179">
        <v>3</v>
      </c>
      <c r="N180" s="179">
        <v>28</v>
      </c>
      <c r="O180" s="179">
        <v>196</v>
      </c>
      <c r="P180" s="179">
        <v>5</v>
      </c>
      <c r="Q180" s="179" t="s">
        <v>6</v>
      </c>
      <c r="R180" s="179">
        <v>52006</v>
      </c>
      <c r="S180" s="179">
        <v>36299</v>
      </c>
      <c r="T180" s="180">
        <v>6</v>
      </c>
    </row>
    <row r="181" spans="1:20" hidden="1" outlineLevel="4">
      <c r="A181" s="178">
        <v>46</v>
      </c>
      <c r="B181" s="179" t="s">
        <v>52</v>
      </c>
      <c r="C181" s="179" t="s">
        <v>6</v>
      </c>
      <c r="D181" s="179" t="s">
        <v>131</v>
      </c>
      <c r="E181" s="64">
        <v>24</v>
      </c>
      <c r="F181" s="65">
        <f t="shared" si="14"/>
        <v>4.1343557098765436E-2</v>
      </c>
      <c r="G181" s="65">
        <f t="shared" si="15"/>
        <v>4.43287037037037E-3</v>
      </c>
      <c r="H181" s="179">
        <f t="shared" si="16"/>
        <v>0</v>
      </c>
      <c r="I181" s="179">
        <f t="shared" si="17"/>
        <v>0</v>
      </c>
      <c r="J181" s="179">
        <f t="shared" si="18"/>
        <v>24</v>
      </c>
      <c r="K181" s="179">
        <f t="shared" si="19"/>
        <v>24</v>
      </c>
      <c r="L181" s="179">
        <f t="shared" si="20"/>
        <v>0</v>
      </c>
      <c r="M181" s="179">
        <v>3</v>
      </c>
      <c r="N181" s="179">
        <v>28</v>
      </c>
      <c r="O181" s="179">
        <v>197</v>
      </c>
      <c r="P181" s="179">
        <v>5</v>
      </c>
      <c r="Q181" s="179" t="s">
        <v>6</v>
      </c>
      <c r="R181" s="179">
        <v>85730</v>
      </c>
      <c r="S181" s="179">
        <v>9192</v>
      </c>
      <c r="T181" s="180">
        <v>6</v>
      </c>
    </row>
    <row r="182" spans="1:20" hidden="1" outlineLevel="3">
      <c r="A182" s="178"/>
      <c r="B182" s="179"/>
      <c r="C182" s="112" t="s">
        <v>146</v>
      </c>
      <c r="D182" s="113"/>
      <c r="E182" s="114">
        <f>SUBTOTAL(9,E178:E181)</f>
        <v>1315</v>
      </c>
      <c r="F182" s="115"/>
      <c r="G182" s="115"/>
      <c r="H182" s="179">
        <f>SUBTOTAL(9,H178:H181)</f>
        <v>0</v>
      </c>
      <c r="I182" s="179">
        <f>SUBTOTAL(9,I178:I181)</f>
        <v>0</v>
      </c>
      <c r="J182" s="179">
        <f>SUBTOTAL(9,J178:J181)</f>
        <v>1315</v>
      </c>
      <c r="K182" s="179">
        <f>SUBTOTAL(9,K178:K181)</f>
        <v>252</v>
      </c>
      <c r="L182" s="179">
        <f>SUBTOTAL(9,L178:L181)</f>
        <v>1063</v>
      </c>
      <c r="M182" s="179"/>
      <c r="N182" s="179"/>
      <c r="O182" s="179"/>
      <c r="P182" s="179"/>
      <c r="Q182" s="179"/>
      <c r="R182" s="179">
        <f>SUBTOTAL(9,R178:R181)</f>
        <v>1037996</v>
      </c>
      <c r="S182" s="179">
        <f>SUBTOTAL(9,S178:S181)</f>
        <v>1361551</v>
      </c>
      <c r="T182" s="180"/>
    </row>
    <row r="183" spans="1:20" ht="15.6" hidden="1" outlineLevel="2" collapsed="1">
      <c r="A183" s="178"/>
      <c r="B183" s="111" t="s">
        <v>96</v>
      </c>
      <c r="C183" s="77"/>
      <c r="D183" s="77"/>
      <c r="E183" s="78">
        <f>SUBTOTAL(9,E169:E181)</f>
        <v>1776</v>
      </c>
      <c r="F183" s="79">
        <v>8.5355928845512186E-3</v>
      </c>
      <c r="G183" s="79">
        <v>9.8275098014681348E-3</v>
      </c>
      <c r="H183" s="179">
        <f>SUBTOTAL(9,H169:H181)</f>
        <v>461</v>
      </c>
      <c r="I183" s="179">
        <f>SUBTOTAL(9,I169:I181)</f>
        <v>0</v>
      </c>
      <c r="J183" s="179">
        <f>SUBTOTAL(9,J169:J181)</f>
        <v>1315</v>
      </c>
      <c r="K183" s="179">
        <f>SUBTOTAL(9,K169:K181)</f>
        <v>313</v>
      </c>
      <c r="L183" s="179">
        <f>SUBTOTAL(9,L169:L181)</f>
        <v>1463</v>
      </c>
      <c r="M183" s="179"/>
      <c r="N183" s="179"/>
      <c r="O183" s="179"/>
      <c r="P183" s="179"/>
      <c r="Q183" s="179"/>
      <c r="R183" s="179">
        <f>SUBTOTAL(9,R169:R181)</f>
        <v>1309756</v>
      </c>
      <c r="S183" s="179">
        <f>SUBTOTAL(9,S169:S181)</f>
        <v>1507996</v>
      </c>
      <c r="T183" s="180"/>
    </row>
    <row r="184" spans="1:20" hidden="1" outlineLevel="4">
      <c r="A184" s="178">
        <v>46</v>
      </c>
      <c r="B184" s="179" t="s">
        <v>55</v>
      </c>
      <c r="C184" s="179" t="s">
        <v>4</v>
      </c>
      <c r="D184" s="179" t="s">
        <v>16</v>
      </c>
      <c r="E184" s="64">
        <v>516</v>
      </c>
      <c r="F184" s="65">
        <f t="shared" si="14"/>
        <v>5.2608652741889172E-3</v>
      </c>
      <c r="G184" s="65">
        <f t="shared" si="15"/>
        <v>6.1153953129486072E-3</v>
      </c>
      <c r="H184" s="179">
        <f t="shared" si="16"/>
        <v>516</v>
      </c>
      <c r="I184" s="179">
        <f t="shared" si="17"/>
        <v>0</v>
      </c>
      <c r="J184" s="179">
        <f t="shared" si="18"/>
        <v>0</v>
      </c>
      <c r="K184" s="179">
        <f t="shared" si="19"/>
        <v>0</v>
      </c>
      <c r="L184" s="179">
        <f t="shared" si="20"/>
        <v>516</v>
      </c>
      <c r="M184" s="179">
        <v>1</v>
      </c>
      <c r="N184" s="179">
        <v>20</v>
      </c>
      <c r="O184" s="179">
        <v>17</v>
      </c>
      <c r="P184" s="179">
        <v>3</v>
      </c>
      <c r="Q184" s="179" t="s">
        <v>17</v>
      </c>
      <c r="R184" s="179">
        <v>234542</v>
      </c>
      <c r="S184" s="179">
        <v>272639</v>
      </c>
      <c r="T184" s="180">
        <v>6</v>
      </c>
    </row>
    <row r="185" spans="1:20" hidden="1" outlineLevel="4">
      <c r="A185" s="178">
        <v>46</v>
      </c>
      <c r="B185" s="179" t="s">
        <v>55</v>
      </c>
      <c r="C185" s="179" t="s">
        <v>4</v>
      </c>
      <c r="D185" s="179" t="s">
        <v>19</v>
      </c>
      <c r="E185" s="64">
        <v>151</v>
      </c>
      <c r="F185" s="65">
        <f t="shared" si="14"/>
        <v>6.8106144223693899E-3</v>
      </c>
      <c r="G185" s="65">
        <f t="shared" si="15"/>
        <v>5.4832750797154765E-3</v>
      </c>
      <c r="H185" s="179">
        <f t="shared" si="16"/>
        <v>151</v>
      </c>
      <c r="I185" s="179">
        <f t="shared" si="17"/>
        <v>0</v>
      </c>
      <c r="J185" s="179">
        <f t="shared" si="18"/>
        <v>0</v>
      </c>
      <c r="K185" s="179">
        <f t="shared" si="19"/>
        <v>0</v>
      </c>
      <c r="L185" s="179">
        <f t="shared" si="20"/>
        <v>151</v>
      </c>
      <c r="M185" s="179">
        <v>1</v>
      </c>
      <c r="N185" s="179">
        <v>20</v>
      </c>
      <c r="O185" s="179">
        <v>18</v>
      </c>
      <c r="P185" s="179">
        <v>3</v>
      </c>
      <c r="Q185" s="179" t="s">
        <v>17</v>
      </c>
      <c r="R185" s="179">
        <v>88854</v>
      </c>
      <c r="S185" s="179">
        <v>71537</v>
      </c>
      <c r="T185" s="180">
        <v>6</v>
      </c>
    </row>
    <row r="186" spans="1:20" hidden="1" outlineLevel="4">
      <c r="A186" s="178">
        <v>46</v>
      </c>
      <c r="B186" s="179" t="s">
        <v>55</v>
      </c>
      <c r="C186" s="179" t="s">
        <v>4</v>
      </c>
      <c r="D186" s="179" t="s">
        <v>21</v>
      </c>
      <c r="E186" s="64">
        <v>103</v>
      </c>
      <c r="F186" s="65">
        <f t="shared" si="14"/>
        <v>8.0789284430061118E-3</v>
      </c>
      <c r="G186" s="65">
        <f t="shared" si="15"/>
        <v>5.1829377921610931E-3</v>
      </c>
      <c r="H186" s="179">
        <f t="shared" si="16"/>
        <v>103</v>
      </c>
      <c r="I186" s="179">
        <f t="shared" si="17"/>
        <v>0</v>
      </c>
      <c r="J186" s="179">
        <f t="shared" si="18"/>
        <v>0</v>
      </c>
      <c r="K186" s="179">
        <f t="shared" si="19"/>
        <v>0</v>
      </c>
      <c r="L186" s="179">
        <f t="shared" si="20"/>
        <v>103</v>
      </c>
      <c r="M186" s="179">
        <v>1</v>
      </c>
      <c r="N186" s="179">
        <v>20</v>
      </c>
      <c r="O186" s="179">
        <v>20</v>
      </c>
      <c r="P186" s="179">
        <v>3</v>
      </c>
      <c r="Q186" s="179" t="s">
        <v>17</v>
      </c>
      <c r="R186" s="179">
        <v>71896</v>
      </c>
      <c r="S186" s="179">
        <v>46124</v>
      </c>
      <c r="T186" s="180">
        <v>6</v>
      </c>
    </row>
    <row r="187" spans="1:20" hidden="1" outlineLevel="4">
      <c r="A187" s="178">
        <v>46</v>
      </c>
      <c r="B187" s="179" t="s">
        <v>55</v>
      </c>
      <c r="C187" s="179" t="s">
        <v>4</v>
      </c>
      <c r="D187" s="179" t="s">
        <v>109</v>
      </c>
      <c r="E187" s="64">
        <v>298</v>
      </c>
      <c r="F187" s="65">
        <f t="shared" si="14"/>
        <v>7.6302665920954518E-3</v>
      </c>
      <c r="G187" s="65">
        <f t="shared" si="15"/>
        <v>2.1408541511309968E-3</v>
      </c>
      <c r="H187" s="179">
        <f t="shared" si="16"/>
        <v>298</v>
      </c>
      <c r="I187" s="179">
        <f t="shared" si="17"/>
        <v>0</v>
      </c>
      <c r="J187" s="179">
        <f t="shared" si="18"/>
        <v>0</v>
      </c>
      <c r="K187" s="179">
        <f t="shared" si="19"/>
        <v>298</v>
      </c>
      <c r="L187" s="179">
        <f t="shared" si="20"/>
        <v>0</v>
      </c>
      <c r="M187" s="179">
        <v>3</v>
      </c>
      <c r="N187" s="179">
        <v>20</v>
      </c>
      <c r="O187" s="179">
        <v>162</v>
      </c>
      <c r="P187" s="179">
        <v>3</v>
      </c>
      <c r="Q187" s="179" t="s">
        <v>17</v>
      </c>
      <c r="R187" s="179">
        <v>196458</v>
      </c>
      <c r="S187" s="179">
        <v>55121</v>
      </c>
      <c r="T187" s="180">
        <v>6</v>
      </c>
    </row>
    <row r="188" spans="1:20" hidden="1" outlineLevel="4">
      <c r="A188" s="178">
        <v>46</v>
      </c>
      <c r="B188" s="179" t="s">
        <v>55</v>
      </c>
      <c r="C188" s="179" t="s">
        <v>4</v>
      </c>
      <c r="D188" s="179" t="s">
        <v>107</v>
      </c>
      <c r="E188" s="64">
        <v>46</v>
      </c>
      <c r="F188" s="65">
        <f t="shared" si="14"/>
        <v>7.4811292270531397E-3</v>
      </c>
      <c r="G188" s="65">
        <f t="shared" si="15"/>
        <v>0</v>
      </c>
      <c r="H188" s="179">
        <f t="shared" si="16"/>
        <v>46</v>
      </c>
      <c r="I188" s="179">
        <f t="shared" si="17"/>
        <v>0</v>
      </c>
      <c r="J188" s="179">
        <f t="shared" si="18"/>
        <v>0</v>
      </c>
      <c r="K188" s="179">
        <f t="shared" si="19"/>
        <v>0</v>
      </c>
      <c r="L188" s="179">
        <f t="shared" si="20"/>
        <v>46</v>
      </c>
      <c r="M188" s="179">
        <v>8</v>
      </c>
      <c r="N188" s="179">
        <v>20</v>
      </c>
      <c r="O188" s="179">
        <v>217</v>
      </c>
      <c r="P188" s="179">
        <v>3</v>
      </c>
      <c r="Q188" s="179" t="s">
        <v>17</v>
      </c>
      <c r="R188" s="179">
        <v>29733</v>
      </c>
      <c r="S188" s="179">
        <v>0</v>
      </c>
      <c r="T188" s="180">
        <v>6</v>
      </c>
    </row>
    <row r="189" spans="1:20" hidden="1" outlineLevel="3">
      <c r="A189" s="178"/>
      <c r="B189" s="179"/>
      <c r="C189" s="181" t="s">
        <v>144</v>
      </c>
      <c r="D189" s="182"/>
      <c r="E189" s="183">
        <f>SUBTOTAL(9,E184:E188)</f>
        <v>1114</v>
      </c>
      <c r="F189" s="184"/>
      <c r="G189" s="184"/>
      <c r="H189" s="179">
        <f>SUBTOTAL(9,H184:H188)</f>
        <v>1114</v>
      </c>
      <c r="I189" s="179">
        <f>SUBTOTAL(9,I184:I188)</f>
        <v>0</v>
      </c>
      <c r="J189" s="179">
        <f>SUBTOTAL(9,J184:J188)</f>
        <v>0</v>
      </c>
      <c r="K189" s="179">
        <f>SUBTOTAL(9,K184:K188)</f>
        <v>298</v>
      </c>
      <c r="L189" s="179">
        <f>SUBTOTAL(9,L184:L188)</f>
        <v>816</v>
      </c>
      <c r="M189" s="179"/>
      <c r="N189" s="179"/>
      <c r="O189" s="179"/>
      <c r="P189" s="179"/>
      <c r="Q189" s="179"/>
      <c r="R189" s="179">
        <f>SUBTOTAL(9,R184:R188)</f>
        <v>621483</v>
      </c>
      <c r="S189" s="179">
        <f>SUBTOTAL(9,S184:S188)</f>
        <v>445421</v>
      </c>
      <c r="T189" s="180"/>
    </row>
    <row r="190" spans="1:20" ht="15.6" hidden="1" outlineLevel="2" collapsed="1">
      <c r="A190" s="178"/>
      <c r="B190" s="111" t="s">
        <v>97</v>
      </c>
      <c r="C190" s="77"/>
      <c r="D190" s="77"/>
      <c r="E190" s="78">
        <f>SUBTOTAL(9,E184:E188)</f>
        <v>1114</v>
      </c>
      <c r="F190" s="79">
        <v>6.4569930680231395E-3</v>
      </c>
      <c r="G190" s="79">
        <v>4.627769881641066E-3</v>
      </c>
      <c r="H190" s="179">
        <f>SUBTOTAL(9,H184:H188)</f>
        <v>1114</v>
      </c>
      <c r="I190" s="179">
        <f>SUBTOTAL(9,I184:I188)</f>
        <v>0</v>
      </c>
      <c r="J190" s="179">
        <f>SUBTOTAL(9,J184:J188)</f>
        <v>0</v>
      </c>
      <c r="K190" s="179">
        <f>SUBTOTAL(9,K184:K188)</f>
        <v>298</v>
      </c>
      <c r="L190" s="179">
        <f>SUBTOTAL(9,L184:L188)</f>
        <v>816</v>
      </c>
      <c r="M190" s="179"/>
      <c r="N190" s="179"/>
      <c r="O190" s="179"/>
      <c r="P190" s="179"/>
      <c r="Q190" s="179"/>
      <c r="R190" s="179">
        <f>SUBTOTAL(9,R184:R188)</f>
        <v>621483</v>
      </c>
      <c r="S190" s="179">
        <f>SUBTOTAL(9,S184:S188)</f>
        <v>445421</v>
      </c>
      <c r="T190" s="180"/>
    </row>
    <row r="191" spans="1:20" hidden="1" outlineLevel="4">
      <c r="A191" s="178">
        <v>46</v>
      </c>
      <c r="B191" s="179" t="s">
        <v>56</v>
      </c>
      <c r="C191" s="179" t="s">
        <v>4</v>
      </c>
      <c r="D191" s="179" t="s">
        <v>16</v>
      </c>
      <c r="E191" s="64">
        <v>223</v>
      </c>
      <c r="F191" s="65">
        <f t="shared" si="14"/>
        <v>6.6639158777611696E-3</v>
      </c>
      <c r="G191" s="65">
        <f t="shared" si="15"/>
        <v>4.9197600066434146E-3</v>
      </c>
      <c r="H191" s="179">
        <f t="shared" si="16"/>
        <v>223</v>
      </c>
      <c r="I191" s="179">
        <f t="shared" si="17"/>
        <v>0</v>
      </c>
      <c r="J191" s="179">
        <f t="shared" si="18"/>
        <v>0</v>
      </c>
      <c r="K191" s="179">
        <f t="shared" si="19"/>
        <v>0</v>
      </c>
      <c r="L191" s="179">
        <f t="shared" si="20"/>
        <v>223</v>
      </c>
      <c r="M191" s="179">
        <v>1</v>
      </c>
      <c r="N191" s="179">
        <v>23</v>
      </c>
      <c r="O191" s="179">
        <v>17</v>
      </c>
      <c r="P191" s="179">
        <v>3</v>
      </c>
      <c r="Q191" s="179" t="s">
        <v>17</v>
      </c>
      <c r="R191" s="179">
        <v>128395</v>
      </c>
      <c r="S191" s="179">
        <v>94790</v>
      </c>
      <c r="T191" s="180">
        <v>6</v>
      </c>
    </row>
    <row r="192" spans="1:20" hidden="1" outlineLevel="4">
      <c r="A192" s="178">
        <v>46</v>
      </c>
      <c r="B192" s="179" t="s">
        <v>56</v>
      </c>
      <c r="C192" s="179" t="s">
        <v>4</v>
      </c>
      <c r="D192" s="179" t="s">
        <v>19</v>
      </c>
      <c r="E192" s="64">
        <v>118</v>
      </c>
      <c r="F192" s="65">
        <f t="shared" si="14"/>
        <v>5.643930477087257E-3</v>
      </c>
      <c r="G192" s="65">
        <f t="shared" si="15"/>
        <v>6.3884965473948521E-3</v>
      </c>
      <c r="H192" s="179">
        <f t="shared" si="16"/>
        <v>118</v>
      </c>
      <c r="I192" s="179">
        <f t="shared" si="17"/>
        <v>0</v>
      </c>
      <c r="J192" s="179">
        <f t="shared" si="18"/>
        <v>0</v>
      </c>
      <c r="K192" s="179">
        <f t="shared" si="19"/>
        <v>0</v>
      </c>
      <c r="L192" s="179">
        <f t="shared" si="20"/>
        <v>118</v>
      </c>
      <c r="M192" s="179">
        <v>1</v>
      </c>
      <c r="N192" s="179">
        <v>23</v>
      </c>
      <c r="O192" s="179">
        <v>18</v>
      </c>
      <c r="P192" s="179">
        <v>3</v>
      </c>
      <c r="Q192" s="179" t="s">
        <v>17</v>
      </c>
      <c r="R192" s="179">
        <v>57541</v>
      </c>
      <c r="S192" s="179">
        <v>65132</v>
      </c>
      <c r="T192" s="180">
        <v>6</v>
      </c>
    </row>
    <row r="193" spans="1:20" hidden="1" outlineLevel="4">
      <c r="A193" s="178">
        <v>46</v>
      </c>
      <c r="B193" s="179" t="s">
        <v>56</v>
      </c>
      <c r="C193" s="179" t="s">
        <v>4</v>
      </c>
      <c r="D193" s="179" t="s">
        <v>21</v>
      </c>
      <c r="E193" s="64">
        <v>61</v>
      </c>
      <c r="F193" s="65">
        <f t="shared" si="14"/>
        <v>5.9760170006071646E-3</v>
      </c>
      <c r="G193" s="65">
        <f t="shared" si="15"/>
        <v>5.993472981177899E-3</v>
      </c>
      <c r="H193" s="179">
        <f t="shared" si="16"/>
        <v>61</v>
      </c>
      <c r="I193" s="179">
        <f t="shared" si="17"/>
        <v>0</v>
      </c>
      <c r="J193" s="179">
        <f t="shared" si="18"/>
        <v>0</v>
      </c>
      <c r="K193" s="179">
        <f t="shared" si="19"/>
        <v>0</v>
      </c>
      <c r="L193" s="179">
        <f t="shared" si="20"/>
        <v>61</v>
      </c>
      <c r="M193" s="179">
        <v>1</v>
      </c>
      <c r="N193" s="179">
        <v>23</v>
      </c>
      <c r="O193" s="179">
        <v>20</v>
      </c>
      <c r="P193" s="179">
        <v>3</v>
      </c>
      <c r="Q193" s="179" t="s">
        <v>17</v>
      </c>
      <c r="R193" s="179">
        <v>31496</v>
      </c>
      <c r="S193" s="179">
        <v>31588</v>
      </c>
      <c r="T193" s="180">
        <v>6</v>
      </c>
    </row>
    <row r="194" spans="1:20" hidden="1" outlineLevel="4">
      <c r="A194" s="178">
        <v>46</v>
      </c>
      <c r="B194" s="179" t="s">
        <v>56</v>
      </c>
      <c r="C194" s="179" t="s">
        <v>4</v>
      </c>
      <c r="D194" s="179" t="s">
        <v>109</v>
      </c>
      <c r="E194" s="64">
        <v>88</v>
      </c>
      <c r="F194" s="65">
        <f t="shared" si="14"/>
        <v>6.8960437710437715E-3</v>
      </c>
      <c r="G194" s="65">
        <f t="shared" si="15"/>
        <v>3.2970328282828283E-3</v>
      </c>
      <c r="H194" s="179">
        <f t="shared" si="16"/>
        <v>88</v>
      </c>
      <c r="I194" s="179">
        <f t="shared" si="17"/>
        <v>0</v>
      </c>
      <c r="J194" s="179">
        <f t="shared" si="18"/>
        <v>0</v>
      </c>
      <c r="K194" s="179">
        <f t="shared" si="19"/>
        <v>88</v>
      </c>
      <c r="L194" s="179">
        <f t="shared" si="20"/>
        <v>0</v>
      </c>
      <c r="M194" s="179">
        <v>3</v>
      </c>
      <c r="N194" s="179">
        <v>23</v>
      </c>
      <c r="O194" s="179">
        <v>162</v>
      </c>
      <c r="P194" s="179">
        <v>3</v>
      </c>
      <c r="Q194" s="179" t="s">
        <v>17</v>
      </c>
      <c r="R194" s="179">
        <v>52432</v>
      </c>
      <c r="S194" s="179">
        <v>25068</v>
      </c>
      <c r="T194" s="180">
        <v>6</v>
      </c>
    </row>
    <row r="195" spans="1:20" hidden="1" outlineLevel="3">
      <c r="A195" s="178"/>
      <c r="B195" s="179"/>
      <c r="C195" s="181" t="s">
        <v>144</v>
      </c>
      <c r="D195" s="182"/>
      <c r="E195" s="183">
        <f>SUBTOTAL(9,E191:E194)</f>
        <v>490</v>
      </c>
      <c r="F195" s="184"/>
      <c r="G195" s="184"/>
      <c r="H195" s="179">
        <f>SUBTOTAL(9,H191:H194)</f>
        <v>490</v>
      </c>
      <c r="I195" s="179">
        <f>SUBTOTAL(9,I191:I194)</f>
        <v>0</v>
      </c>
      <c r="J195" s="179">
        <f>SUBTOTAL(9,J191:J194)</f>
        <v>0</v>
      </c>
      <c r="K195" s="179">
        <f>SUBTOTAL(9,K191:K194)</f>
        <v>88</v>
      </c>
      <c r="L195" s="179">
        <f>SUBTOTAL(9,L191:L194)</f>
        <v>402</v>
      </c>
      <c r="M195" s="179"/>
      <c r="N195" s="179"/>
      <c r="O195" s="179"/>
      <c r="P195" s="179"/>
      <c r="Q195" s="179"/>
      <c r="R195" s="179">
        <f>SUBTOTAL(9,R191:R194)</f>
        <v>269864</v>
      </c>
      <c r="S195" s="179">
        <f>SUBTOTAL(9,S191:S194)</f>
        <v>216578</v>
      </c>
      <c r="T195" s="180"/>
    </row>
    <row r="196" spans="1:20" ht="15.6" hidden="1" outlineLevel="2" collapsed="1">
      <c r="A196" s="178"/>
      <c r="B196" s="111" t="s">
        <v>98</v>
      </c>
      <c r="C196" s="77"/>
      <c r="D196" s="77"/>
      <c r="E196" s="78">
        <f>SUBTOTAL(9,E191:E194)</f>
        <v>490</v>
      </c>
      <c r="F196" s="79">
        <v>6.3743386243386244E-3</v>
      </c>
      <c r="G196" s="79">
        <v>5.1156934996220704E-3</v>
      </c>
      <c r="H196" s="179">
        <f>SUBTOTAL(9,H191:H194)</f>
        <v>490</v>
      </c>
      <c r="I196" s="179">
        <f>SUBTOTAL(9,I191:I194)</f>
        <v>0</v>
      </c>
      <c r="J196" s="179">
        <f>SUBTOTAL(9,J191:J194)</f>
        <v>0</v>
      </c>
      <c r="K196" s="179">
        <f>SUBTOTAL(9,K191:K194)</f>
        <v>88</v>
      </c>
      <c r="L196" s="179">
        <f>SUBTOTAL(9,L191:L194)</f>
        <v>402</v>
      </c>
      <c r="M196" s="179"/>
      <c r="N196" s="179"/>
      <c r="O196" s="179"/>
      <c r="P196" s="179"/>
      <c r="Q196" s="179"/>
      <c r="R196" s="179">
        <f>SUBTOTAL(9,R191:R194)</f>
        <v>269864</v>
      </c>
      <c r="S196" s="179">
        <f>SUBTOTAL(9,S191:S194)</f>
        <v>216578</v>
      </c>
      <c r="T196" s="180"/>
    </row>
    <row r="197" spans="1:20" hidden="1" outlineLevel="4">
      <c r="A197" s="178">
        <v>46</v>
      </c>
      <c r="B197" s="179" t="s">
        <v>57</v>
      </c>
      <c r="C197" s="179" t="s">
        <v>4</v>
      </c>
      <c r="D197" s="179" t="s">
        <v>16</v>
      </c>
      <c r="E197" s="64">
        <v>174</v>
      </c>
      <c r="F197" s="65">
        <f t="shared" si="14"/>
        <v>5.683269476372925E-3</v>
      </c>
      <c r="G197" s="65">
        <f t="shared" si="15"/>
        <v>8.1827373350361852E-3</v>
      </c>
      <c r="H197" s="179">
        <f t="shared" si="16"/>
        <v>174</v>
      </c>
      <c r="I197" s="179">
        <f t="shared" si="17"/>
        <v>0</v>
      </c>
      <c r="J197" s="179">
        <f t="shared" si="18"/>
        <v>0</v>
      </c>
      <c r="K197" s="179">
        <f t="shared" si="19"/>
        <v>0</v>
      </c>
      <c r="L197" s="179">
        <f t="shared" si="20"/>
        <v>174</v>
      </c>
      <c r="M197" s="179">
        <v>1</v>
      </c>
      <c r="N197" s="179">
        <v>5</v>
      </c>
      <c r="O197" s="179">
        <v>17</v>
      </c>
      <c r="P197" s="179">
        <v>3</v>
      </c>
      <c r="Q197" s="179" t="s">
        <v>17</v>
      </c>
      <c r="R197" s="179">
        <v>85440</v>
      </c>
      <c r="S197" s="179">
        <v>123016</v>
      </c>
      <c r="T197" s="180">
        <v>6</v>
      </c>
    </row>
    <row r="198" spans="1:20" hidden="1" outlineLevel="4">
      <c r="A198" s="178">
        <v>46</v>
      </c>
      <c r="B198" s="179" t="s">
        <v>57</v>
      </c>
      <c r="C198" s="179" t="s">
        <v>4</v>
      </c>
      <c r="D198" s="179" t="s">
        <v>19</v>
      </c>
      <c r="E198" s="64">
        <v>127</v>
      </c>
      <c r="F198" s="65">
        <f t="shared" si="14"/>
        <v>7.6149205307669875E-3</v>
      </c>
      <c r="G198" s="65">
        <f t="shared" si="15"/>
        <v>8.7013342082239726E-3</v>
      </c>
      <c r="H198" s="179">
        <f t="shared" si="16"/>
        <v>127</v>
      </c>
      <c r="I198" s="179">
        <f t="shared" si="17"/>
        <v>0</v>
      </c>
      <c r="J198" s="179">
        <f t="shared" si="18"/>
        <v>0</v>
      </c>
      <c r="K198" s="179">
        <f t="shared" si="19"/>
        <v>0</v>
      </c>
      <c r="L198" s="179">
        <f t="shared" si="20"/>
        <v>127</v>
      </c>
      <c r="M198" s="179">
        <v>1</v>
      </c>
      <c r="N198" s="179">
        <v>5</v>
      </c>
      <c r="O198" s="179">
        <v>18</v>
      </c>
      <c r="P198" s="179">
        <v>3</v>
      </c>
      <c r="Q198" s="179" t="s">
        <v>17</v>
      </c>
      <c r="R198" s="179">
        <v>83557</v>
      </c>
      <c r="S198" s="179">
        <v>95478</v>
      </c>
      <c r="T198" s="180">
        <v>6</v>
      </c>
    </row>
    <row r="199" spans="1:20" hidden="1" outlineLevel="4">
      <c r="A199" s="178">
        <v>46</v>
      </c>
      <c r="B199" s="179" t="s">
        <v>57</v>
      </c>
      <c r="C199" s="179" t="s">
        <v>4</v>
      </c>
      <c r="D199" s="179" t="s">
        <v>20</v>
      </c>
      <c r="E199" s="64">
        <v>507</v>
      </c>
      <c r="F199" s="65">
        <f t="shared" si="14"/>
        <v>7.8412639710716634E-3</v>
      </c>
      <c r="G199" s="65">
        <f t="shared" si="15"/>
        <v>9.0013194901015416E-3</v>
      </c>
      <c r="H199" s="179">
        <f t="shared" si="16"/>
        <v>507</v>
      </c>
      <c r="I199" s="179">
        <f t="shared" si="17"/>
        <v>0</v>
      </c>
      <c r="J199" s="179">
        <f t="shared" si="18"/>
        <v>0</v>
      </c>
      <c r="K199" s="179">
        <f t="shared" si="19"/>
        <v>0</v>
      </c>
      <c r="L199" s="179">
        <f t="shared" si="20"/>
        <v>507</v>
      </c>
      <c r="M199" s="179">
        <v>1</v>
      </c>
      <c r="N199" s="179">
        <v>5</v>
      </c>
      <c r="O199" s="179">
        <v>19</v>
      </c>
      <c r="P199" s="179">
        <v>3</v>
      </c>
      <c r="Q199" s="179" t="s">
        <v>17</v>
      </c>
      <c r="R199" s="179">
        <v>343485</v>
      </c>
      <c r="S199" s="179">
        <v>394301</v>
      </c>
      <c r="T199" s="180">
        <v>6</v>
      </c>
    </row>
    <row r="200" spans="1:20" hidden="1" outlineLevel="4">
      <c r="A200" s="178">
        <v>46</v>
      </c>
      <c r="B200" s="179" t="s">
        <v>57</v>
      </c>
      <c r="C200" s="179" t="s">
        <v>4</v>
      </c>
      <c r="D200" s="179" t="s">
        <v>21</v>
      </c>
      <c r="E200" s="64">
        <v>60</v>
      </c>
      <c r="F200" s="65">
        <f t="shared" si="14"/>
        <v>6.7841435185185183E-3</v>
      </c>
      <c r="G200" s="65">
        <f t="shared" si="15"/>
        <v>6.8182870370370376E-3</v>
      </c>
      <c r="H200" s="179">
        <f t="shared" si="16"/>
        <v>60</v>
      </c>
      <c r="I200" s="179">
        <f t="shared" si="17"/>
        <v>0</v>
      </c>
      <c r="J200" s="179">
        <f t="shared" si="18"/>
        <v>0</v>
      </c>
      <c r="K200" s="179">
        <f t="shared" si="19"/>
        <v>0</v>
      </c>
      <c r="L200" s="179">
        <f t="shared" si="20"/>
        <v>60</v>
      </c>
      <c r="M200" s="179">
        <v>1</v>
      </c>
      <c r="N200" s="179">
        <v>5</v>
      </c>
      <c r="O200" s="179">
        <v>20</v>
      </c>
      <c r="P200" s="179">
        <v>3</v>
      </c>
      <c r="Q200" s="179" t="s">
        <v>17</v>
      </c>
      <c r="R200" s="179">
        <v>35169</v>
      </c>
      <c r="S200" s="179">
        <v>35346</v>
      </c>
      <c r="T200" s="180">
        <v>6</v>
      </c>
    </row>
    <row r="201" spans="1:20" hidden="1" outlineLevel="4">
      <c r="A201" s="178">
        <v>46</v>
      </c>
      <c r="B201" s="179" t="s">
        <v>57</v>
      </c>
      <c r="C201" s="179" t="s">
        <v>4</v>
      </c>
      <c r="D201" s="179" t="s">
        <v>169</v>
      </c>
      <c r="E201" s="64">
        <v>5</v>
      </c>
      <c r="F201" s="65">
        <f t="shared" si="14"/>
        <v>6.4189814814814821E-3</v>
      </c>
      <c r="G201" s="65">
        <f t="shared" si="15"/>
        <v>7.3796296296296301E-3</v>
      </c>
      <c r="H201" s="179">
        <f t="shared" si="16"/>
        <v>5</v>
      </c>
      <c r="I201" s="179">
        <f t="shared" si="17"/>
        <v>0</v>
      </c>
      <c r="J201" s="179">
        <f t="shared" si="18"/>
        <v>0</v>
      </c>
      <c r="K201" s="179">
        <f t="shared" si="19"/>
        <v>5</v>
      </c>
      <c r="L201" s="179">
        <f t="shared" si="20"/>
        <v>0</v>
      </c>
      <c r="M201" s="179">
        <v>3</v>
      </c>
      <c r="N201" s="179">
        <v>5</v>
      </c>
      <c r="O201" s="179">
        <v>94</v>
      </c>
      <c r="P201" s="179">
        <v>3</v>
      </c>
      <c r="Q201" s="179" t="s">
        <v>17</v>
      </c>
      <c r="R201" s="179">
        <v>2773</v>
      </c>
      <c r="S201" s="179">
        <v>3188</v>
      </c>
      <c r="T201" s="180">
        <v>6</v>
      </c>
    </row>
    <row r="202" spans="1:20" hidden="1" outlineLevel="4">
      <c r="A202" s="178">
        <v>46</v>
      </c>
      <c r="B202" s="179" t="s">
        <v>57</v>
      </c>
      <c r="C202" s="179" t="s">
        <v>4</v>
      </c>
      <c r="D202" s="179" t="s">
        <v>115</v>
      </c>
      <c r="E202" s="64">
        <v>403</v>
      </c>
      <c r="F202" s="65">
        <f t="shared" si="14"/>
        <v>8.20923513463836E-3</v>
      </c>
      <c r="G202" s="65">
        <f t="shared" si="15"/>
        <v>1.9801144196305485E-3</v>
      </c>
      <c r="H202" s="179">
        <f t="shared" si="16"/>
        <v>403</v>
      </c>
      <c r="I202" s="179">
        <f t="shared" si="17"/>
        <v>0</v>
      </c>
      <c r="J202" s="179">
        <f t="shared" si="18"/>
        <v>0</v>
      </c>
      <c r="K202" s="179">
        <f t="shared" si="19"/>
        <v>403</v>
      </c>
      <c r="L202" s="179">
        <f t="shared" si="20"/>
        <v>0</v>
      </c>
      <c r="M202" s="179">
        <v>3</v>
      </c>
      <c r="N202" s="179">
        <v>5</v>
      </c>
      <c r="O202" s="179">
        <v>171</v>
      </c>
      <c r="P202" s="179">
        <v>3</v>
      </c>
      <c r="Q202" s="179" t="s">
        <v>17</v>
      </c>
      <c r="R202" s="179">
        <v>285839</v>
      </c>
      <c r="S202" s="179">
        <v>68946</v>
      </c>
      <c r="T202" s="180">
        <v>6</v>
      </c>
    </row>
    <row r="203" spans="1:20" hidden="1" outlineLevel="4">
      <c r="A203" s="178">
        <v>46</v>
      </c>
      <c r="B203" s="179" t="s">
        <v>57</v>
      </c>
      <c r="C203" s="179" t="s">
        <v>4</v>
      </c>
      <c r="D203" s="179" t="s">
        <v>107</v>
      </c>
      <c r="E203" s="64">
        <v>11</v>
      </c>
      <c r="F203" s="65">
        <f t="shared" si="14"/>
        <v>5.8501683501683503E-3</v>
      </c>
      <c r="G203" s="65">
        <f t="shared" si="15"/>
        <v>0</v>
      </c>
      <c r="H203" s="179">
        <f t="shared" si="16"/>
        <v>11</v>
      </c>
      <c r="I203" s="179">
        <f t="shared" si="17"/>
        <v>0</v>
      </c>
      <c r="J203" s="179">
        <f t="shared" si="18"/>
        <v>0</v>
      </c>
      <c r="K203" s="179">
        <f t="shared" si="19"/>
        <v>0</v>
      </c>
      <c r="L203" s="179">
        <f t="shared" si="20"/>
        <v>11</v>
      </c>
      <c r="M203" s="179">
        <v>8</v>
      </c>
      <c r="N203" s="179">
        <v>5</v>
      </c>
      <c r="O203" s="179">
        <v>217</v>
      </c>
      <c r="P203" s="179">
        <v>3</v>
      </c>
      <c r="Q203" s="179" t="s">
        <v>17</v>
      </c>
      <c r="R203" s="179">
        <v>5560</v>
      </c>
      <c r="S203" s="179">
        <v>0</v>
      </c>
      <c r="T203" s="180">
        <v>6</v>
      </c>
    </row>
    <row r="204" spans="1:20" hidden="1" outlineLevel="4">
      <c r="A204" s="178">
        <v>46</v>
      </c>
      <c r="B204" s="179" t="s">
        <v>57</v>
      </c>
      <c r="C204" s="179" t="s">
        <v>4</v>
      </c>
      <c r="D204" s="179" t="s">
        <v>111</v>
      </c>
      <c r="E204" s="64">
        <v>2</v>
      </c>
      <c r="F204" s="65">
        <f t="shared" si="14"/>
        <v>1.2482638888888889E-2</v>
      </c>
      <c r="G204" s="65">
        <f t="shared" si="15"/>
        <v>7.2743055555555556E-3</v>
      </c>
      <c r="H204" s="179">
        <f t="shared" si="16"/>
        <v>2</v>
      </c>
      <c r="I204" s="179">
        <f t="shared" si="17"/>
        <v>0</v>
      </c>
      <c r="J204" s="179">
        <f t="shared" si="18"/>
        <v>0</v>
      </c>
      <c r="K204" s="179">
        <f t="shared" si="19"/>
        <v>2</v>
      </c>
      <c r="L204" s="179">
        <f t="shared" si="20"/>
        <v>0</v>
      </c>
      <c r="M204" s="179">
        <v>3</v>
      </c>
      <c r="N204" s="179">
        <v>5</v>
      </c>
      <c r="O204" s="179">
        <v>224</v>
      </c>
      <c r="P204" s="179">
        <v>3</v>
      </c>
      <c r="Q204" s="179" t="s">
        <v>17</v>
      </c>
      <c r="R204" s="179">
        <v>2157</v>
      </c>
      <c r="S204" s="179">
        <v>1257</v>
      </c>
      <c r="T204" s="180">
        <v>6</v>
      </c>
    </row>
    <row r="205" spans="1:20" hidden="1" outlineLevel="3">
      <c r="A205" s="178"/>
      <c r="B205" s="179"/>
      <c r="C205" s="181" t="s">
        <v>144</v>
      </c>
      <c r="D205" s="182"/>
      <c r="E205" s="183">
        <f>SUBTOTAL(9,E197:E204)</f>
        <v>1289</v>
      </c>
      <c r="F205" s="184"/>
      <c r="G205" s="184"/>
      <c r="H205" s="179">
        <f>SUBTOTAL(9,H197:H204)</f>
        <v>1289</v>
      </c>
      <c r="I205" s="179">
        <f>SUBTOTAL(9,I197:I204)</f>
        <v>0</v>
      </c>
      <c r="J205" s="179">
        <f>SUBTOTAL(9,J197:J204)</f>
        <v>0</v>
      </c>
      <c r="K205" s="179">
        <f>SUBTOTAL(9,K197:K204)</f>
        <v>410</v>
      </c>
      <c r="L205" s="179">
        <f>SUBTOTAL(9,L197:L204)</f>
        <v>879</v>
      </c>
      <c r="M205" s="179"/>
      <c r="N205" s="179"/>
      <c r="O205" s="179"/>
      <c r="P205" s="179"/>
      <c r="Q205" s="179"/>
      <c r="R205" s="179">
        <f>SUBTOTAL(9,R197:R204)</f>
        <v>843980</v>
      </c>
      <c r="S205" s="179">
        <f>SUBTOTAL(9,S197:S204)</f>
        <v>721532</v>
      </c>
      <c r="T205" s="180"/>
    </row>
    <row r="206" spans="1:20" ht="15.6" hidden="1" outlineLevel="2" collapsed="1">
      <c r="A206" s="178"/>
      <c r="B206" s="111" t="s">
        <v>99</v>
      </c>
      <c r="C206" s="77"/>
      <c r="D206" s="77"/>
      <c r="E206" s="78">
        <f>SUBTOTAL(9,E197:E204)</f>
        <v>1289</v>
      </c>
      <c r="F206" s="79">
        <v>7.5781900985547228E-3</v>
      </c>
      <c r="G206" s="79">
        <v>6.4787159152946581E-3</v>
      </c>
      <c r="H206" s="179">
        <f>SUBTOTAL(9,H197:H204)</f>
        <v>1289</v>
      </c>
      <c r="I206" s="179">
        <f>SUBTOTAL(9,I197:I204)</f>
        <v>0</v>
      </c>
      <c r="J206" s="179">
        <f>SUBTOTAL(9,J197:J204)</f>
        <v>0</v>
      </c>
      <c r="K206" s="179">
        <f>SUBTOTAL(9,K197:K204)</f>
        <v>410</v>
      </c>
      <c r="L206" s="179">
        <f>SUBTOTAL(9,L197:L204)</f>
        <v>879</v>
      </c>
      <c r="M206" s="179"/>
      <c r="N206" s="179"/>
      <c r="O206" s="179"/>
      <c r="P206" s="179"/>
      <c r="Q206" s="179"/>
      <c r="R206" s="179">
        <f>SUBTOTAL(9,R197:R204)</f>
        <v>843980</v>
      </c>
      <c r="S206" s="179">
        <f>SUBTOTAL(9,S197:S204)</f>
        <v>721532</v>
      </c>
      <c r="T206" s="180"/>
    </row>
    <row r="207" spans="1:20" hidden="1" outlineLevel="4">
      <c r="A207" s="178">
        <v>46</v>
      </c>
      <c r="B207" s="179" t="s">
        <v>58</v>
      </c>
      <c r="C207" s="179" t="s">
        <v>4</v>
      </c>
      <c r="D207" s="179" t="s">
        <v>16</v>
      </c>
      <c r="E207" s="64">
        <v>293</v>
      </c>
      <c r="F207" s="65">
        <f t="shared" si="14"/>
        <v>6.6603068512198198E-3</v>
      </c>
      <c r="G207" s="65">
        <f t="shared" si="15"/>
        <v>1.1349189419795222E-2</v>
      </c>
      <c r="H207" s="179">
        <f t="shared" si="16"/>
        <v>293</v>
      </c>
      <c r="I207" s="179">
        <f t="shared" si="17"/>
        <v>0</v>
      </c>
      <c r="J207" s="179">
        <f t="shared" si="18"/>
        <v>0</v>
      </c>
      <c r="K207" s="179">
        <f t="shared" si="19"/>
        <v>0</v>
      </c>
      <c r="L207" s="179">
        <f t="shared" si="20"/>
        <v>293</v>
      </c>
      <c r="M207" s="179">
        <v>1</v>
      </c>
      <c r="N207" s="179">
        <v>15</v>
      </c>
      <c r="O207" s="179">
        <v>17</v>
      </c>
      <c r="P207" s="179">
        <v>3</v>
      </c>
      <c r="Q207" s="179" t="s">
        <v>17</v>
      </c>
      <c r="R207" s="179">
        <v>168607</v>
      </c>
      <c r="S207" s="179">
        <v>287307</v>
      </c>
      <c r="T207" s="180">
        <v>6</v>
      </c>
    </row>
    <row r="208" spans="1:20" hidden="1" outlineLevel="4">
      <c r="A208" s="178">
        <v>46</v>
      </c>
      <c r="B208" s="179" t="s">
        <v>58</v>
      </c>
      <c r="C208" s="179" t="s">
        <v>4</v>
      </c>
      <c r="D208" s="179" t="s">
        <v>19</v>
      </c>
      <c r="E208" s="64">
        <v>265</v>
      </c>
      <c r="F208" s="65">
        <f t="shared" si="14"/>
        <v>7.8953092243186588E-3</v>
      </c>
      <c r="G208" s="65">
        <f t="shared" si="15"/>
        <v>6.6657931516422081E-3</v>
      </c>
      <c r="H208" s="179">
        <f t="shared" si="16"/>
        <v>265</v>
      </c>
      <c r="I208" s="179">
        <f t="shared" si="17"/>
        <v>0</v>
      </c>
      <c r="J208" s="179">
        <f t="shared" si="18"/>
        <v>0</v>
      </c>
      <c r="K208" s="179">
        <f t="shared" si="19"/>
        <v>0</v>
      </c>
      <c r="L208" s="179">
        <f t="shared" si="20"/>
        <v>265</v>
      </c>
      <c r="M208" s="179">
        <v>1</v>
      </c>
      <c r="N208" s="179">
        <v>15</v>
      </c>
      <c r="O208" s="179">
        <v>18</v>
      </c>
      <c r="P208" s="179">
        <v>3</v>
      </c>
      <c r="Q208" s="179" t="s">
        <v>17</v>
      </c>
      <c r="R208" s="179">
        <v>180771</v>
      </c>
      <c r="S208" s="179">
        <v>152620</v>
      </c>
      <c r="T208" s="180">
        <v>6</v>
      </c>
    </row>
    <row r="209" spans="1:20" hidden="1" outlineLevel="4">
      <c r="A209" s="178">
        <v>46</v>
      </c>
      <c r="B209" s="179" t="s">
        <v>58</v>
      </c>
      <c r="C209" s="179" t="s">
        <v>4</v>
      </c>
      <c r="D209" s="179" t="s">
        <v>20</v>
      </c>
      <c r="E209" s="64">
        <v>1083</v>
      </c>
      <c r="F209" s="65">
        <f t="shared" si="14"/>
        <v>8.2933637700489029E-3</v>
      </c>
      <c r="G209" s="65">
        <f t="shared" si="15"/>
        <v>6.428409596115044E-3</v>
      </c>
      <c r="H209" s="179">
        <f t="shared" si="16"/>
        <v>1083</v>
      </c>
      <c r="I209" s="179">
        <f t="shared" si="17"/>
        <v>0</v>
      </c>
      <c r="J209" s="179">
        <f t="shared" si="18"/>
        <v>0</v>
      </c>
      <c r="K209" s="179">
        <f t="shared" si="19"/>
        <v>0</v>
      </c>
      <c r="L209" s="179">
        <f t="shared" si="20"/>
        <v>1083</v>
      </c>
      <c r="M209" s="179">
        <v>1</v>
      </c>
      <c r="N209" s="179">
        <v>15</v>
      </c>
      <c r="O209" s="179">
        <v>19</v>
      </c>
      <c r="P209" s="179">
        <v>3</v>
      </c>
      <c r="Q209" s="179" t="s">
        <v>17</v>
      </c>
      <c r="R209" s="179">
        <v>776020</v>
      </c>
      <c r="S209" s="179">
        <v>601514</v>
      </c>
      <c r="T209" s="180">
        <v>6</v>
      </c>
    </row>
    <row r="210" spans="1:20" hidden="1" outlineLevel="4">
      <c r="A210" s="178">
        <v>46</v>
      </c>
      <c r="B210" s="179" t="s">
        <v>58</v>
      </c>
      <c r="C210" s="179" t="s">
        <v>4</v>
      </c>
      <c r="D210" s="179" t="s">
        <v>21</v>
      </c>
      <c r="E210" s="64">
        <v>93</v>
      </c>
      <c r="F210" s="65">
        <f t="shared" si="14"/>
        <v>7.1054858622062915E-3</v>
      </c>
      <c r="G210" s="65">
        <f t="shared" si="15"/>
        <v>1.0034224412584627E-2</v>
      </c>
      <c r="H210" s="179">
        <f t="shared" si="16"/>
        <v>93</v>
      </c>
      <c r="I210" s="179">
        <f t="shared" si="17"/>
        <v>0</v>
      </c>
      <c r="J210" s="179">
        <f t="shared" si="18"/>
        <v>0</v>
      </c>
      <c r="K210" s="179">
        <f t="shared" si="19"/>
        <v>0</v>
      </c>
      <c r="L210" s="179">
        <f t="shared" si="20"/>
        <v>93</v>
      </c>
      <c r="M210" s="179">
        <v>1</v>
      </c>
      <c r="N210" s="179">
        <v>15</v>
      </c>
      <c r="O210" s="179">
        <v>20</v>
      </c>
      <c r="P210" s="179">
        <v>3</v>
      </c>
      <c r="Q210" s="179" t="s">
        <v>17</v>
      </c>
      <c r="R210" s="179">
        <v>57094</v>
      </c>
      <c r="S210" s="179">
        <v>80627</v>
      </c>
      <c r="T210" s="180">
        <v>6</v>
      </c>
    </row>
    <row r="211" spans="1:20" hidden="1" outlineLevel="4">
      <c r="A211" s="178">
        <v>46</v>
      </c>
      <c r="B211" s="179" t="s">
        <v>58</v>
      </c>
      <c r="C211" s="179" t="s">
        <v>4</v>
      </c>
      <c r="D211" s="179" t="s">
        <v>120</v>
      </c>
      <c r="E211" s="64">
        <v>149</v>
      </c>
      <c r="F211" s="65">
        <f t="shared" si="14"/>
        <v>6.8809812329107631E-3</v>
      </c>
      <c r="G211" s="65">
        <f t="shared" si="15"/>
        <v>1.73774235645041E-3</v>
      </c>
      <c r="H211" s="179">
        <f t="shared" si="16"/>
        <v>149</v>
      </c>
      <c r="I211" s="179">
        <f t="shared" si="17"/>
        <v>0</v>
      </c>
      <c r="J211" s="179">
        <f t="shared" si="18"/>
        <v>0</v>
      </c>
      <c r="K211" s="179">
        <f t="shared" si="19"/>
        <v>149</v>
      </c>
      <c r="L211" s="179">
        <f t="shared" si="20"/>
        <v>0</v>
      </c>
      <c r="M211" s="179">
        <v>3</v>
      </c>
      <c r="N211" s="179">
        <v>15</v>
      </c>
      <c r="O211" s="179">
        <v>57</v>
      </c>
      <c r="P211" s="179">
        <v>3</v>
      </c>
      <c r="Q211" s="179" t="s">
        <v>17</v>
      </c>
      <c r="R211" s="179">
        <v>88583</v>
      </c>
      <c r="S211" s="179">
        <v>22371</v>
      </c>
      <c r="T211" s="180">
        <v>6</v>
      </c>
    </row>
    <row r="212" spans="1:20" hidden="1" outlineLevel="4">
      <c r="A212" s="178">
        <v>46</v>
      </c>
      <c r="B212" s="179" t="s">
        <v>58</v>
      </c>
      <c r="C212" s="179" t="s">
        <v>4</v>
      </c>
      <c r="D212" s="179" t="s">
        <v>108</v>
      </c>
      <c r="E212" s="64">
        <v>759</v>
      </c>
      <c r="F212" s="65">
        <f t="shared" si="14"/>
        <v>9.5492973210364509E-3</v>
      </c>
      <c r="G212" s="65">
        <f t="shared" si="15"/>
        <v>1.8157114624505928E-3</v>
      </c>
      <c r="H212" s="179">
        <f t="shared" si="16"/>
        <v>759</v>
      </c>
      <c r="I212" s="179">
        <f t="shared" si="17"/>
        <v>0</v>
      </c>
      <c r="J212" s="179">
        <f t="shared" si="18"/>
        <v>0</v>
      </c>
      <c r="K212" s="179">
        <f t="shared" si="19"/>
        <v>759</v>
      </c>
      <c r="L212" s="179">
        <f t="shared" si="20"/>
        <v>0</v>
      </c>
      <c r="M212" s="179">
        <v>3</v>
      </c>
      <c r="N212" s="179">
        <v>15</v>
      </c>
      <c r="O212" s="179">
        <v>58</v>
      </c>
      <c r="P212" s="179">
        <v>3</v>
      </c>
      <c r="Q212" s="179" t="s">
        <v>17</v>
      </c>
      <c r="R212" s="179">
        <v>626220</v>
      </c>
      <c r="S212" s="179">
        <v>119070</v>
      </c>
      <c r="T212" s="180">
        <v>6</v>
      </c>
    </row>
    <row r="213" spans="1:20" hidden="1" outlineLevel="4">
      <c r="A213" s="178">
        <v>46</v>
      </c>
      <c r="B213" s="179" t="s">
        <v>58</v>
      </c>
      <c r="C213" s="179" t="s">
        <v>4</v>
      </c>
      <c r="D213" s="179" t="s">
        <v>169</v>
      </c>
      <c r="E213" s="64">
        <v>3</v>
      </c>
      <c r="F213" s="65">
        <f t="shared" si="14"/>
        <v>5.8294753086419755E-3</v>
      </c>
      <c r="G213" s="65">
        <f t="shared" si="15"/>
        <v>3.0285493827160496E-3</v>
      </c>
      <c r="H213" s="179">
        <f t="shared" si="16"/>
        <v>3</v>
      </c>
      <c r="I213" s="179">
        <f t="shared" si="17"/>
        <v>0</v>
      </c>
      <c r="J213" s="179">
        <f t="shared" si="18"/>
        <v>0</v>
      </c>
      <c r="K213" s="179">
        <f t="shared" si="19"/>
        <v>3</v>
      </c>
      <c r="L213" s="179">
        <f t="shared" si="20"/>
        <v>0</v>
      </c>
      <c r="M213" s="179">
        <v>3</v>
      </c>
      <c r="N213" s="179">
        <v>15</v>
      </c>
      <c r="O213" s="179">
        <v>94</v>
      </c>
      <c r="P213" s="179">
        <v>3</v>
      </c>
      <c r="Q213" s="179" t="s">
        <v>17</v>
      </c>
      <c r="R213" s="179">
        <v>1511</v>
      </c>
      <c r="S213" s="179">
        <v>785</v>
      </c>
      <c r="T213" s="180">
        <v>6</v>
      </c>
    </row>
    <row r="214" spans="1:20" hidden="1" outlineLevel="4">
      <c r="A214" s="178">
        <v>46</v>
      </c>
      <c r="B214" s="179" t="s">
        <v>58</v>
      </c>
      <c r="C214" s="179" t="s">
        <v>4</v>
      </c>
      <c r="D214" s="179" t="s">
        <v>121</v>
      </c>
      <c r="E214" s="64">
        <v>486</v>
      </c>
      <c r="F214" s="65">
        <f t="shared" si="14"/>
        <v>7.2029320987654329E-3</v>
      </c>
      <c r="G214" s="65">
        <f t="shared" si="15"/>
        <v>1.8455647005029721E-3</v>
      </c>
      <c r="H214" s="179">
        <f t="shared" si="16"/>
        <v>486</v>
      </c>
      <c r="I214" s="179">
        <f t="shared" si="17"/>
        <v>0</v>
      </c>
      <c r="J214" s="179">
        <f t="shared" si="18"/>
        <v>0</v>
      </c>
      <c r="K214" s="179">
        <f t="shared" si="19"/>
        <v>486</v>
      </c>
      <c r="L214" s="179">
        <f t="shared" si="20"/>
        <v>0</v>
      </c>
      <c r="M214" s="179">
        <v>3</v>
      </c>
      <c r="N214" s="179">
        <v>15</v>
      </c>
      <c r="O214" s="179">
        <v>98</v>
      </c>
      <c r="P214" s="179">
        <v>3</v>
      </c>
      <c r="Q214" s="179" t="s">
        <v>17</v>
      </c>
      <c r="R214" s="179">
        <v>302454</v>
      </c>
      <c r="S214" s="179">
        <v>77496</v>
      </c>
      <c r="T214" s="180">
        <v>6</v>
      </c>
    </row>
    <row r="215" spans="1:20" hidden="1" outlineLevel="4">
      <c r="A215" s="178">
        <v>46</v>
      </c>
      <c r="B215" s="179" t="s">
        <v>58</v>
      </c>
      <c r="C215" s="179" t="s">
        <v>4</v>
      </c>
      <c r="D215" s="179" t="s">
        <v>107</v>
      </c>
      <c r="E215" s="64">
        <v>406</v>
      </c>
      <c r="F215" s="65">
        <f t="shared" si="14"/>
        <v>5.2324222313446453E-3</v>
      </c>
      <c r="G215" s="65">
        <f t="shared" si="15"/>
        <v>3.9910600255427844E-7</v>
      </c>
      <c r="H215" s="179">
        <f t="shared" si="16"/>
        <v>406</v>
      </c>
      <c r="I215" s="179">
        <f t="shared" si="17"/>
        <v>0</v>
      </c>
      <c r="J215" s="179">
        <f t="shared" si="18"/>
        <v>0</v>
      </c>
      <c r="K215" s="179">
        <f t="shared" si="19"/>
        <v>0</v>
      </c>
      <c r="L215" s="179">
        <f t="shared" si="20"/>
        <v>406</v>
      </c>
      <c r="M215" s="179">
        <v>8</v>
      </c>
      <c r="N215" s="179">
        <v>15</v>
      </c>
      <c r="O215" s="179">
        <v>217</v>
      </c>
      <c r="P215" s="179">
        <v>3</v>
      </c>
      <c r="Q215" s="179" t="s">
        <v>17</v>
      </c>
      <c r="R215" s="179">
        <v>183545</v>
      </c>
      <c r="S215" s="179">
        <v>14</v>
      </c>
      <c r="T215" s="180">
        <v>6</v>
      </c>
    </row>
    <row r="216" spans="1:20" hidden="1" outlineLevel="4">
      <c r="A216" s="178">
        <v>46</v>
      </c>
      <c r="B216" s="179" t="s">
        <v>58</v>
      </c>
      <c r="C216" s="179" t="s">
        <v>4</v>
      </c>
      <c r="D216" s="179" t="s">
        <v>111</v>
      </c>
      <c r="E216" s="64">
        <v>7</v>
      </c>
      <c r="F216" s="65">
        <f t="shared" si="14"/>
        <v>1.5185185185185185E-2</v>
      </c>
      <c r="G216" s="65">
        <f t="shared" si="15"/>
        <v>1.060350529100529E-2</v>
      </c>
      <c r="H216" s="179">
        <f t="shared" si="16"/>
        <v>7</v>
      </c>
      <c r="I216" s="179">
        <f t="shared" si="17"/>
        <v>0</v>
      </c>
      <c r="J216" s="179">
        <f t="shared" si="18"/>
        <v>0</v>
      </c>
      <c r="K216" s="179">
        <f t="shared" si="19"/>
        <v>7</v>
      </c>
      <c r="L216" s="179">
        <f t="shared" si="20"/>
        <v>0</v>
      </c>
      <c r="M216" s="179">
        <v>3</v>
      </c>
      <c r="N216" s="179">
        <v>15</v>
      </c>
      <c r="O216" s="179">
        <v>224</v>
      </c>
      <c r="P216" s="179">
        <v>3</v>
      </c>
      <c r="Q216" s="179" t="s">
        <v>17</v>
      </c>
      <c r="R216" s="179">
        <v>9184</v>
      </c>
      <c r="S216" s="179">
        <v>6413</v>
      </c>
      <c r="T216" s="180">
        <v>6</v>
      </c>
    </row>
    <row r="217" spans="1:20" hidden="1" outlineLevel="3">
      <c r="A217" s="178"/>
      <c r="B217" s="179"/>
      <c r="C217" s="181" t="s">
        <v>144</v>
      </c>
      <c r="D217" s="182"/>
      <c r="E217" s="183">
        <f>SUBTOTAL(9,E207:E216)</f>
        <v>3544</v>
      </c>
      <c r="F217" s="184"/>
      <c r="G217" s="184"/>
      <c r="H217" s="179">
        <f>SUBTOTAL(9,H207:H216)</f>
        <v>3544</v>
      </c>
      <c r="I217" s="179">
        <f>SUBTOTAL(9,I207:I216)</f>
        <v>0</v>
      </c>
      <c r="J217" s="179">
        <f>SUBTOTAL(9,J207:J216)</f>
        <v>0</v>
      </c>
      <c r="K217" s="179">
        <f>SUBTOTAL(9,K207:K216)</f>
        <v>1404</v>
      </c>
      <c r="L217" s="179">
        <f>SUBTOTAL(9,L207:L216)</f>
        <v>2140</v>
      </c>
      <c r="M217" s="179"/>
      <c r="N217" s="179"/>
      <c r="O217" s="179"/>
      <c r="P217" s="179"/>
      <c r="Q217" s="179"/>
      <c r="R217" s="179">
        <f>SUBTOTAL(9,R207:R216)</f>
        <v>2393989</v>
      </c>
      <c r="S217" s="179">
        <f>SUBTOTAL(9,S207:S216)</f>
        <v>1348217</v>
      </c>
      <c r="T217" s="180"/>
    </row>
    <row r="218" spans="1:20" hidden="1" outlineLevel="4">
      <c r="A218" s="178">
        <v>46</v>
      </c>
      <c r="B218" s="179" t="s">
        <v>58</v>
      </c>
      <c r="C218" s="179" t="s">
        <v>5</v>
      </c>
      <c r="D218" s="179" t="s">
        <v>59</v>
      </c>
      <c r="E218" s="64">
        <v>136</v>
      </c>
      <c r="F218" s="65">
        <f t="shared" si="14"/>
        <v>9.5975456154684096E-3</v>
      </c>
      <c r="G218" s="65">
        <f t="shared" si="15"/>
        <v>7.8103724128540308E-3</v>
      </c>
      <c r="H218" s="179">
        <f t="shared" si="16"/>
        <v>0</v>
      </c>
      <c r="I218" s="179">
        <f t="shared" si="17"/>
        <v>136</v>
      </c>
      <c r="J218" s="179">
        <f t="shared" si="18"/>
        <v>0</v>
      </c>
      <c r="K218" s="179">
        <f t="shared" si="19"/>
        <v>0</v>
      </c>
      <c r="L218" s="179">
        <f t="shared" si="20"/>
        <v>136</v>
      </c>
      <c r="M218" s="179">
        <v>1</v>
      </c>
      <c r="N218" s="179">
        <v>15</v>
      </c>
      <c r="O218" s="179">
        <v>56</v>
      </c>
      <c r="P218" s="179">
        <v>6</v>
      </c>
      <c r="Q218" s="179" t="s">
        <v>43</v>
      </c>
      <c r="R218" s="179">
        <v>112775</v>
      </c>
      <c r="S218" s="179">
        <v>91775</v>
      </c>
      <c r="T218" s="180">
        <v>6</v>
      </c>
    </row>
    <row r="219" spans="1:20" hidden="1" outlineLevel="4">
      <c r="A219" s="178">
        <v>46</v>
      </c>
      <c r="B219" s="179" t="s">
        <v>58</v>
      </c>
      <c r="C219" s="179" t="s">
        <v>5</v>
      </c>
      <c r="D219" s="179" t="s">
        <v>132</v>
      </c>
      <c r="E219" s="64">
        <v>375</v>
      </c>
      <c r="F219" s="65">
        <f t="shared" si="14"/>
        <v>9.2081172839506165E-3</v>
      </c>
      <c r="G219" s="65">
        <f t="shared" si="15"/>
        <v>4.5741975308641976E-3</v>
      </c>
      <c r="H219" s="179">
        <f t="shared" si="16"/>
        <v>0</v>
      </c>
      <c r="I219" s="179">
        <f t="shared" si="17"/>
        <v>375</v>
      </c>
      <c r="J219" s="179">
        <f t="shared" si="18"/>
        <v>0</v>
      </c>
      <c r="K219" s="179">
        <f t="shared" si="19"/>
        <v>375</v>
      </c>
      <c r="L219" s="179">
        <f t="shared" si="20"/>
        <v>0</v>
      </c>
      <c r="M219" s="179">
        <v>3</v>
      </c>
      <c r="N219" s="179">
        <v>15</v>
      </c>
      <c r="O219" s="179">
        <v>60</v>
      </c>
      <c r="P219" s="179">
        <v>6</v>
      </c>
      <c r="Q219" s="179" t="s">
        <v>43</v>
      </c>
      <c r="R219" s="179">
        <v>298343</v>
      </c>
      <c r="S219" s="179">
        <v>148204</v>
      </c>
      <c r="T219" s="180">
        <v>6</v>
      </c>
    </row>
    <row r="220" spans="1:20" hidden="1" outlineLevel="4">
      <c r="A220" s="178">
        <v>46</v>
      </c>
      <c r="B220" s="179" t="s">
        <v>58</v>
      </c>
      <c r="C220" s="179" t="s">
        <v>5</v>
      </c>
      <c r="D220" s="179" t="s">
        <v>133</v>
      </c>
      <c r="E220" s="64">
        <v>193</v>
      </c>
      <c r="F220" s="65">
        <f t="shared" si="14"/>
        <v>8.4085348301669548E-3</v>
      </c>
      <c r="G220" s="65">
        <f t="shared" si="15"/>
        <v>4.0512257724045287E-3</v>
      </c>
      <c r="H220" s="179">
        <f t="shared" si="16"/>
        <v>0</v>
      </c>
      <c r="I220" s="179">
        <f t="shared" si="17"/>
        <v>193</v>
      </c>
      <c r="J220" s="179">
        <f t="shared" si="18"/>
        <v>0</v>
      </c>
      <c r="K220" s="179">
        <f t="shared" si="19"/>
        <v>193</v>
      </c>
      <c r="L220" s="179">
        <f t="shared" si="20"/>
        <v>0</v>
      </c>
      <c r="M220" s="179">
        <v>3</v>
      </c>
      <c r="N220" s="179">
        <v>15</v>
      </c>
      <c r="O220" s="179">
        <v>61</v>
      </c>
      <c r="P220" s="179">
        <v>13</v>
      </c>
      <c r="Q220" s="179" t="s">
        <v>60</v>
      </c>
      <c r="R220" s="179">
        <v>140214</v>
      </c>
      <c r="S220" s="179">
        <v>67555</v>
      </c>
      <c r="T220" s="180">
        <v>6</v>
      </c>
    </row>
    <row r="221" spans="1:20" hidden="1" outlineLevel="4">
      <c r="A221" s="178">
        <v>46</v>
      </c>
      <c r="B221" s="179" t="s">
        <v>58</v>
      </c>
      <c r="C221" s="179" t="s">
        <v>5</v>
      </c>
      <c r="D221" s="179" t="s">
        <v>134</v>
      </c>
      <c r="E221" s="64">
        <v>131</v>
      </c>
      <c r="F221" s="65">
        <f t="shared" si="14"/>
        <v>1.2449462821600227E-2</v>
      </c>
      <c r="G221" s="65">
        <f t="shared" si="15"/>
        <v>2.8658644331354256E-3</v>
      </c>
      <c r="H221" s="179">
        <f t="shared" si="16"/>
        <v>0</v>
      </c>
      <c r="I221" s="179">
        <f t="shared" si="17"/>
        <v>131</v>
      </c>
      <c r="J221" s="179">
        <f t="shared" si="18"/>
        <v>0</v>
      </c>
      <c r="K221" s="179">
        <f t="shared" si="19"/>
        <v>131</v>
      </c>
      <c r="L221" s="179">
        <f t="shared" si="20"/>
        <v>0</v>
      </c>
      <c r="M221" s="179">
        <v>3</v>
      </c>
      <c r="N221" s="179">
        <v>15</v>
      </c>
      <c r="O221" s="179">
        <v>62</v>
      </c>
      <c r="P221" s="179">
        <v>9</v>
      </c>
      <c r="Q221" s="179" t="s">
        <v>61</v>
      </c>
      <c r="R221" s="179">
        <v>140908</v>
      </c>
      <c r="S221" s="179">
        <v>32437</v>
      </c>
      <c r="T221" s="180">
        <v>6</v>
      </c>
    </row>
    <row r="222" spans="1:20" hidden="1" outlineLevel="4">
      <c r="A222" s="178">
        <v>46</v>
      </c>
      <c r="B222" s="179" t="s">
        <v>58</v>
      </c>
      <c r="C222" s="179" t="s">
        <v>5</v>
      </c>
      <c r="D222" s="179" t="s">
        <v>122</v>
      </c>
      <c r="E222" s="64">
        <v>74</v>
      </c>
      <c r="F222" s="65">
        <f t="shared" si="14"/>
        <v>6.0399461961961965E-3</v>
      </c>
      <c r="G222" s="65">
        <f t="shared" si="15"/>
        <v>2.6537474974974973E-3</v>
      </c>
      <c r="H222" s="179">
        <f t="shared" si="16"/>
        <v>0</v>
      </c>
      <c r="I222" s="179">
        <f t="shared" si="17"/>
        <v>74</v>
      </c>
      <c r="J222" s="179">
        <f t="shared" si="18"/>
        <v>0</v>
      </c>
      <c r="K222" s="179">
        <f t="shared" si="19"/>
        <v>74</v>
      </c>
      <c r="L222" s="179">
        <f t="shared" si="20"/>
        <v>0</v>
      </c>
      <c r="M222" s="179">
        <v>3</v>
      </c>
      <c r="N222" s="179">
        <v>15</v>
      </c>
      <c r="O222" s="179">
        <v>63</v>
      </c>
      <c r="P222" s="179">
        <v>8</v>
      </c>
      <c r="Q222" s="179" t="s">
        <v>42</v>
      </c>
      <c r="R222" s="179">
        <v>38617</v>
      </c>
      <c r="S222" s="179">
        <v>16967</v>
      </c>
      <c r="T222" s="180">
        <v>6</v>
      </c>
    </row>
    <row r="223" spans="1:20" hidden="1" outlineLevel="4">
      <c r="A223" s="178">
        <v>46</v>
      </c>
      <c r="B223" s="179" t="s">
        <v>58</v>
      </c>
      <c r="C223" s="179" t="s">
        <v>5</v>
      </c>
      <c r="D223" s="179" t="s">
        <v>135</v>
      </c>
      <c r="E223" s="64">
        <v>91</v>
      </c>
      <c r="F223" s="65">
        <f t="shared" si="14"/>
        <v>1.7169693732193732E-2</v>
      </c>
      <c r="G223" s="65">
        <f t="shared" si="15"/>
        <v>1.8602462352462351E-3</v>
      </c>
      <c r="H223" s="179">
        <f t="shared" si="16"/>
        <v>0</v>
      </c>
      <c r="I223" s="179">
        <f t="shared" si="17"/>
        <v>91</v>
      </c>
      <c r="J223" s="179">
        <f t="shared" si="18"/>
        <v>0</v>
      </c>
      <c r="K223" s="179">
        <f t="shared" si="19"/>
        <v>91</v>
      </c>
      <c r="L223" s="179">
        <f t="shared" si="20"/>
        <v>0</v>
      </c>
      <c r="M223" s="179">
        <v>3</v>
      </c>
      <c r="N223" s="179">
        <v>15</v>
      </c>
      <c r="O223" s="179">
        <v>64</v>
      </c>
      <c r="P223" s="179">
        <v>10</v>
      </c>
      <c r="Q223" s="179" t="s">
        <v>62</v>
      </c>
      <c r="R223" s="179">
        <v>134995</v>
      </c>
      <c r="S223" s="179">
        <v>14626</v>
      </c>
      <c r="T223" s="180">
        <v>6</v>
      </c>
    </row>
    <row r="224" spans="1:20" hidden="1" outlineLevel="4">
      <c r="A224" s="178">
        <v>46</v>
      </c>
      <c r="B224" s="179" t="s">
        <v>58</v>
      </c>
      <c r="C224" s="179" t="s">
        <v>5</v>
      </c>
      <c r="D224" s="179" t="s">
        <v>136</v>
      </c>
      <c r="E224" s="64">
        <v>6</v>
      </c>
      <c r="F224" s="65">
        <f t="shared" si="14"/>
        <v>5.4029706790123463E-2</v>
      </c>
      <c r="G224" s="65">
        <f t="shared" si="15"/>
        <v>1.4467592592592592E-3</v>
      </c>
      <c r="H224" s="179">
        <f t="shared" si="16"/>
        <v>0</v>
      </c>
      <c r="I224" s="179">
        <f t="shared" si="17"/>
        <v>6</v>
      </c>
      <c r="J224" s="179">
        <f t="shared" si="18"/>
        <v>0</v>
      </c>
      <c r="K224" s="179">
        <f t="shared" si="19"/>
        <v>6</v>
      </c>
      <c r="L224" s="179">
        <f t="shared" si="20"/>
        <v>0</v>
      </c>
      <c r="M224" s="179">
        <v>3</v>
      </c>
      <c r="N224" s="179">
        <v>15</v>
      </c>
      <c r="O224" s="179">
        <v>65</v>
      </c>
      <c r="P224" s="179">
        <v>10</v>
      </c>
      <c r="Q224" s="179" t="s">
        <v>62</v>
      </c>
      <c r="R224" s="179">
        <v>28009</v>
      </c>
      <c r="S224" s="179">
        <v>750</v>
      </c>
      <c r="T224" s="180">
        <v>6</v>
      </c>
    </row>
    <row r="225" spans="1:20" hidden="1" outlineLevel="4">
      <c r="A225" s="178">
        <v>46</v>
      </c>
      <c r="B225" s="179" t="s">
        <v>58</v>
      </c>
      <c r="C225" s="179" t="s">
        <v>5</v>
      </c>
      <c r="D225" s="179" t="s">
        <v>137</v>
      </c>
      <c r="E225" s="64">
        <v>126</v>
      </c>
      <c r="F225" s="65">
        <f t="shared" si="14"/>
        <v>1.762042548500882E-2</v>
      </c>
      <c r="G225" s="65">
        <f t="shared" si="15"/>
        <v>2.1017048794826575E-3</v>
      </c>
      <c r="H225" s="179">
        <f t="shared" si="16"/>
        <v>0</v>
      </c>
      <c r="I225" s="179">
        <f t="shared" si="17"/>
        <v>126</v>
      </c>
      <c r="J225" s="179">
        <f t="shared" si="18"/>
        <v>0</v>
      </c>
      <c r="K225" s="179">
        <f t="shared" si="19"/>
        <v>126</v>
      </c>
      <c r="L225" s="179">
        <f t="shared" si="20"/>
        <v>0</v>
      </c>
      <c r="M225" s="179">
        <v>3</v>
      </c>
      <c r="N225" s="179">
        <v>15</v>
      </c>
      <c r="O225" s="179">
        <v>66</v>
      </c>
      <c r="P225" s="179">
        <v>12</v>
      </c>
      <c r="Q225" s="179" t="s">
        <v>29</v>
      </c>
      <c r="R225" s="179">
        <v>191823</v>
      </c>
      <c r="S225" s="179">
        <v>22880</v>
      </c>
      <c r="T225" s="180">
        <v>6</v>
      </c>
    </row>
    <row r="226" spans="1:20" hidden="1" outlineLevel="4">
      <c r="A226" s="178">
        <v>46</v>
      </c>
      <c r="B226" s="179" t="s">
        <v>58</v>
      </c>
      <c r="C226" s="179" t="s">
        <v>5</v>
      </c>
      <c r="D226" s="179" t="s">
        <v>138</v>
      </c>
      <c r="E226" s="64">
        <v>612</v>
      </c>
      <c r="F226" s="65">
        <f t="shared" si="14"/>
        <v>1.0186698136044541E-2</v>
      </c>
      <c r="G226" s="65">
        <f t="shared" si="15"/>
        <v>3.514792877027354E-3</v>
      </c>
      <c r="H226" s="179">
        <f t="shared" si="16"/>
        <v>0</v>
      </c>
      <c r="I226" s="179">
        <f t="shared" si="17"/>
        <v>612</v>
      </c>
      <c r="J226" s="179">
        <f t="shared" si="18"/>
        <v>0</v>
      </c>
      <c r="K226" s="179">
        <f t="shared" si="19"/>
        <v>612</v>
      </c>
      <c r="L226" s="179">
        <f t="shared" si="20"/>
        <v>0</v>
      </c>
      <c r="M226" s="179">
        <v>3</v>
      </c>
      <c r="N226" s="179">
        <v>15</v>
      </c>
      <c r="O226" s="179">
        <v>69</v>
      </c>
      <c r="P226" s="179">
        <v>6</v>
      </c>
      <c r="Q226" s="179" t="s">
        <v>43</v>
      </c>
      <c r="R226" s="179">
        <v>538640</v>
      </c>
      <c r="S226" s="179">
        <v>185851</v>
      </c>
      <c r="T226" s="180">
        <v>6</v>
      </c>
    </row>
    <row r="227" spans="1:20" hidden="1" outlineLevel="4">
      <c r="A227" s="178">
        <v>46</v>
      </c>
      <c r="B227" s="179" t="s">
        <v>58</v>
      </c>
      <c r="C227" s="179" t="s">
        <v>5</v>
      </c>
      <c r="D227" s="179" t="s">
        <v>139</v>
      </c>
      <c r="E227" s="64">
        <v>18</v>
      </c>
      <c r="F227" s="65">
        <f t="shared" si="14"/>
        <v>2.9697788065843618E-2</v>
      </c>
      <c r="G227" s="65">
        <f t="shared" si="15"/>
        <v>3.1700102880658438E-3</v>
      </c>
      <c r="H227" s="179">
        <f t="shared" si="16"/>
        <v>0</v>
      </c>
      <c r="I227" s="179">
        <f t="shared" si="17"/>
        <v>18</v>
      </c>
      <c r="J227" s="179">
        <f t="shared" si="18"/>
        <v>0</v>
      </c>
      <c r="K227" s="179">
        <f t="shared" si="19"/>
        <v>18</v>
      </c>
      <c r="L227" s="179">
        <f t="shared" si="20"/>
        <v>0</v>
      </c>
      <c r="M227" s="179">
        <v>3</v>
      </c>
      <c r="N227" s="179">
        <v>15</v>
      </c>
      <c r="O227" s="179">
        <v>138</v>
      </c>
      <c r="P227" s="179">
        <v>12</v>
      </c>
      <c r="Q227" s="179" t="s">
        <v>29</v>
      </c>
      <c r="R227" s="179">
        <v>46186</v>
      </c>
      <c r="S227" s="179">
        <v>4930</v>
      </c>
      <c r="T227" s="180">
        <v>6</v>
      </c>
    </row>
    <row r="228" spans="1:20" hidden="1" outlineLevel="4">
      <c r="A228" s="178">
        <v>46</v>
      </c>
      <c r="B228" s="179" t="s">
        <v>58</v>
      </c>
      <c r="C228" s="179" t="s">
        <v>5</v>
      </c>
      <c r="D228" s="179" t="s">
        <v>140</v>
      </c>
      <c r="E228" s="64">
        <v>8</v>
      </c>
      <c r="F228" s="65">
        <f t="shared" si="14"/>
        <v>2.2874710648148149E-2</v>
      </c>
      <c r="G228" s="65">
        <f t="shared" si="15"/>
        <v>3.2638888888888891E-3</v>
      </c>
      <c r="H228" s="179">
        <f t="shared" si="16"/>
        <v>0</v>
      </c>
      <c r="I228" s="179">
        <f t="shared" si="17"/>
        <v>8</v>
      </c>
      <c r="J228" s="179">
        <f t="shared" si="18"/>
        <v>0</v>
      </c>
      <c r="K228" s="179">
        <f t="shared" si="19"/>
        <v>8</v>
      </c>
      <c r="L228" s="179">
        <f t="shared" si="20"/>
        <v>0</v>
      </c>
      <c r="M228" s="179">
        <v>3</v>
      </c>
      <c r="N228" s="179">
        <v>15</v>
      </c>
      <c r="O228" s="179">
        <v>139</v>
      </c>
      <c r="P228" s="179">
        <v>12</v>
      </c>
      <c r="Q228" s="179" t="s">
        <v>29</v>
      </c>
      <c r="R228" s="179">
        <v>15811</v>
      </c>
      <c r="S228" s="179">
        <v>2256</v>
      </c>
      <c r="T228" s="180">
        <v>6</v>
      </c>
    </row>
    <row r="229" spans="1:20" hidden="1" outlineLevel="3">
      <c r="A229" s="178"/>
      <c r="B229" s="179"/>
      <c r="C229" s="107" t="s">
        <v>145</v>
      </c>
      <c r="D229" s="108"/>
      <c r="E229" s="109">
        <f>SUBTOTAL(9,E218:E228)</f>
        <v>1770</v>
      </c>
      <c r="F229" s="110"/>
      <c r="G229" s="110"/>
      <c r="H229" s="179">
        <f>SUBTOTAL(9,H218:H228)</f>
        <v>0</v>
      </c>
      <c r="I229" s="179">
        <f>SUBTOTAL(9,I218:I228)</f>
        <v>1770</v>
      </c>
      <c r="J229" s="179">
        <f>SUBTOTAL(9,J218:J228)</f>
        <v>0</v>
      </c>
      <c r="K229" s="179">
        <f>SUBTOTAL(9,K218:K228)</f>
        <v>1634</v>
      </c>
      <c r="L229" s="179">
        <f>SUBTOTAL(9,L218:L228)</f>
        <v>136</v>
      </c>
      <c r="M229" s="179"/>
      <c r="N229" s="179"/>
      <c r="O229" s="179"/>
      <c r="P229" s="179"/>
      <c r="Q229" s="179"/>
      <c r="R229" s="179">
        <f>SUBTOTAL(9,R218:R228)</f>
        <v>1686321</v>
      </c>
      <c r="S229" s="179">
        <f>SUBTOTAL(9,S218:S228)</f>
        <v>588231</v>
      </c>
      <c r="T229" s="180"/>
    </row>
    <row r="230" spans="1:20" ht="15.6" hidden="1" outlineLevel="2" collapsed="1">
      <c r="A230" s="178"/>
      <c r="B230" s="111" t="s">
        <v>100</v>
      </c>
      <c r="C230" s="77"/>
      <c r="D230" s="77"/>
      <c r="E230" s="78">
        <f>SUBTOTAL(9,E207:E228)</f>
        <v>5314</v>
      </c>
      <c r="F230" s="79">
        <v>8.8870549840393658E-3</v>
      </c>
      <c r="G230" s="79">
        <v>4.217650092697138E-3</v>
      </c>
      <c r="H230" s="179">
        <f>SUBTOTAL(9,H207:H228)</f>
        <v>3544</v>
      </c>
      <c r="I230" s="179">
        <f>SUBTOTAL(9,I207:I228)</f>
        <v>1770</v>
      </c>
      <c r="J230" s="179">
        <f>SUBTOTAL(9,J207:J228)</f>
        <v>0</v>
      </c>
      <c r="K230" s="179">
        <f>SUBTOTAL(9,K207:K228)</f>
        <v>3038</v>
      </c>
      <c r="L230" s="179">
        <f>SUBTOTAL(9,L207:L228)</f>
        <v>2276</v>
      </c>
      <c r="M230" s="179"/>
      <c r="N230" s="179"/>
      <c r="O230" s="179"/>
      <c r="P230" s="179"/>
      <c r="Q230" s="179"/>
      <c r="R230" s="179">
        <f>SUBTOTAL(9,R207:R228)</f>
        <v>4080310</v>
      </c>
      <c r="S230" s="179">
        <f>SUBTOTAL(9,S207:S228)</f>
        <v>1936448</v>
      </c>
      <c r="T230" s="180"/>
    </row>
    <row r="231" spans="1:20" hidden="1" outlineLevel="4">
      <c r="A231" s="178">
        <v>46</v>
      </c>
      <c r="B231" s="179" t="s">
        <v>63</v>
      </c>
      <c r="C231" s="179" t="s">
        <v>4</v>
      </c>
      <c r="D231" s="179" t="s">
        <v>16</v>
      </c>
      <c r="E231" s="64">
        <v>281</v>
      </c>
      <c r="F231" s="65">
        <f t="shared" si="14"/>
        <v>7.063068406484776E-3</v>
      </c>
      <c r="G231" s="65">
        <f t="shared" si="15"/>
        <v>2.0762076578357716E-3</v>
      </c>
      <c r="H231" s="179">
        <f t="shared" si="16"/>
        <v>281</v>
      </c>
      <c r="I231" s="179">
        <f t="shared" si="17"/>
        <v>0</v>
      </c>
      <c r="J231" s="179">
        <f t="shared" si="18"/>
        <v>0</v>
      </c>
      <c r="K231" s="179">
        <f t="shared" si="19"/>
        <v>0</v>
      </c>
      <c r="L231" s="179">
        <f t="shared" si="20"/>
        <v>281</v>
      </c>
      <c r="M231" s="179">
        <v>1</v>
      </c>
      <c r="N231" s="179">
        <v>19</v>
      </c>
      <c r="O231" s="179">
        <v>17</v>
      </c>
      <c r="P231" s="179">
        <v>3</v>
      </c>
      <c r="Q231" s="179" t="s">
        <v>17</v>
      </c>
      <c r="R231" s="179">
        <v>171480</v>
      </c>
      <c r="S231" s="179">
        <v>50407</v>
      </c>
      <c r="T231" s="180">
        <v>6</v>
      </c>
    </row>
    <row r="232" spans="1:20" hidden="1" outlineLevel="4">
      <c r="A232" s="178">
        <v>46</v>
      </c>
      <c r="B232" s="179" t="s">
        <v>63</v>
      </c>
      <c r="C232" s="179" t="s">
        <v>4</v>
      </c>
      <c r="D232" s="179" t="s">
        <v>19</v>
      </c>
      <c r="E232" s="64">
        <v>420</v>
      </c>
      <c r="F232" s="65">
        <f t="shared" si="14"/>
        <v>6.5208333333333333E-3</v>
      </c>
      <c r="G232" s="65">
        <f t="shared" si="15"/>
        <v>2.5055114638447974E-3</v>
      </c>
      <c r="H232" s="179">
        <f t="shared" si="16"/>
        <v>420</v>
      </c>
      <c r="I232" s="179">
        <f t="shared" si="17"/>
        <v>0</v>
      </c>
      <c r="J232" s="179">
        <f t="shared" si="18"/>
        <v>0</v>
      </c>
      <c r="K232" s="179">
        <f t="shared" si="19"/>
        <v>0</v>
      </c>
      <c r="L232" s="179">
        <f t="shared" si="20"/>
        <v>420</v>
      </c>
      <c r="M232" s="179">
        <v>1</v>
      </c>
      <c r="N232" s="179">
        <v>19</v>
      </c>
      <c r="O232" s="179">
        <v>18</v>
      </c>
      <c r="P232" s="179">
        <v>3</v>
      </c>
      <c r="Q232" s="179" t="s">
        <v>17</v>
      </c>
      <c r="R232" s="179">
        <v>236628</v>
      </c>
      <c r="S232" s="179">
        <v>90920</v>
      </c>
      <c r="T232" s="180">
        <v>6</v>
      </c>
    </row>
    <row r="233" spans="1:20" hidden="1" outlineLevel="4">
      <c r="A233" s="178">
        <v>46</v>
      </c>
      <c r="B233" s="179" t="s">
        <v>63</v>
      </c>
      <c r="C233" s="179" t="s">
        <v>4</v>
      </c>
      <c r="D233" s="179" t="s">
        <v>20</v>
      </c>
      <c r="E233" s="64">
        <v>897</v>
      </c>
      <c r="F233" s="65">
        <f t="shared" si="14"/>
        <v>9.1745375531607411E-3</v>
      </c>
      <c r="G233" s="65">
        <f t="shared" si="15"/>
        <v>5.2689778686155499E-4</v>
      </c>
      <c r="H233" s="179">
        <f t="shared" si="16"/>
        <v>897</v>
      </c>
      <c r="I233" s="179">
        <f t="shared" si="17"/>
        <v>0</v>
      </c>
      <c r="J233" s="179">
        <f t="shared" si="18"/>
        <v>0</v>
      </c>
      <c r="K233" s="179">
        <f t="shared" si="19"/>
        <v>0</v>
      </c>
      <c r="L233" s="179">
        <f t="shared" si="20"/>
        <v>897</v>
      </c>
      <c r="M233" s="179">
        <v>1</v>
      </c>
      <c r="N233" s="179">
        <v>19</v>
      </c>
      <c r="O233" s="179">
        <v>19</v>
      </c>
      <c r="P233" s="179">
        <v>3</v>
      </c>
      <c r="Q233" s="179" t="s">
        <v>17</v>
      </c>
      <c r="R233" s="179">
        <v>711034</v>
      </c>
      <c r="S233" s="179">
        <v>40835</v>
      </c>
      <c r="T233" s="180">
        <v>6</v>
      </c>
    </row>
    <row r="234" spans="1:20" hidden="1" outlineLevel="4">
      <c r="A234" s="178">
        <v>46</v>
      </c>
      <c r="B234" s="179" t="s">
        <v>63</v>
      </c>
      <c r="C234" s="179" t="s">
        <v>4</v>
      </c>
      <c r="D234" s="179" t="s">
        <v>21</v>
      </c>
      <c r="E234" s="64">
        <v>116</v>
      </c>
      <c r="F234" s="65">
        <f t="shared" si="14"/>
        <v>7.2248164112388253E-3</v>
      </c>
      <c r="G234" s="65">
        <f t="shared" si="15"/>
        <v>2.3364663154533845E-3</v>
      </c>
      <c r="H234" s="179">
        <f t="shared" si="16"/>
        <v>116</v>
      </c>
      <c r="I234" s="179">
        <f t="shared" si="17"/>
        <v>0</v>
      </c>
      <c r="J234" s="179">
        <f t="shared" si="18"/>
        <v>0</v>
      </c>
      <c r="K234" s="179">
        <f t="shared" si="19"/>
        <v>0</v>
      </c>
      <c r="L234" s="179">
        <f t="shared" si="20"/>
        <v>116</v>
      </c>
      <c r="M234" s="179">
        <v>1</v>
      </c>
      <c r="N234" s="179">
        <v>19</v>
      </c>
      <c r="O234" s="179">
        <v>20</v>
      </c>
      <c r="P234" s="179">
        <v>3</v>
      </c>
      <c r="Q234" s="179" t="s">
        <v>17</v>
      </c>
      <c r="R234" s="179">
        <v>72410</v>
      </c>
      <c r="S234" s="179">
        <v>23417</v>
      </c>
      <c r="T234" s="180">
        <v>6</v>
      </c>
    </row>
    <row r="235" spans="1:20" hidden="1" outlineLevel="4">
      <c r="A235" s="178">
        <v>46</v>
      </c>
      <c r="B235" s="179" t="s">
        <v>63</v>
      </c>
      <c r="C235" s="179" t="s">
        <v>4</v>
      </c>
      <c r="D235" s="179" t="s">
        <v>64</v>
      </c>
      <c r="E235" s="64">
        <v>91</v>
      </c>
      <c r="F235" s="65">
        <f t="shared" si="14"/>
        <v>1.021494708994709E-2</v>
      </c>
      <c r="G235" s="65">
        <f t="shared" si="15"/>
        <v>2.3612382987382987E-3</v>
      </c>
      <c r="H235" s="179">
        <f t="shared" si="16"/>
        <v>91</v>
      </c>
      <c r="I235" s="179">
        <f t="shared" si="17"/>
        <v>0</v>
      </c>
      <c r="J235" s="179">
        <f t="shared" si="18"/>
        <v>0</v>
      </c>
      <c r="K235" s="179">
        <f t="shared" si="19"/>
        <v>0</v>
      </c>
      <c r="L235" s="179">
        <f t="shared" si="20"/>
        <v>91</v>
      </c>
      <c r="M235" s="179">
        <v>1</v>
      </c>
      <c r="N235" s="179">
        <v>19</v>
      </c>
      <c r="O235" s="179">
        <v>91</v>
      </c>
      <c r="P235" s="179">
        <v>3</v>
      </c>
      <c r="Q235" s="179" t="s">
        <v>17</v>
      </c>
      <c r="R235" s="179">
        <v>80314</v>
      </c>
      <c r="S235" s="179">
        <v>18565</v>
      </c>
      <c r="T235" s="180">
        <v>6</v>
      </c>
    </row>
    <row r="236" spans="1:20" hidden="1" outlineLevel="4">
      <c r="A236" s="178">
        <v>46</v>
      </c>
      <c r="B236" s="179" t="s">
        <v>63</v>
      </c>
      <c r="C236" s="179" t="s">
        <v>4</v>
      </c>
      <c r="D236" s="179" t="s">
        <v>169</v>
      </c>
      <c r="E236" s="64">
        <v>8</v>
      </c>
      <c r="F236" s="65">
        <f t="shared" si="14"/>
        <v>1.1109664351851851E-2</v>
      </c>
      <c r="G236" s="65">
        <f t="shared" si="15"/>
        <v>2.0601851851851853E-3</v>
      </c>
      <c r="H236" s="179">
        <f t="shared" si="16"/>
        <v>8</v>
      </c>
      <c r="I236" s="179">
        <f t="shared" si="17"/>
        <v>0</v>
      </c>
      <c r="J236" s="179">
        <f t="shared" si="18"/>
        <v>0</v>
      </c>
      <c r="K236" s="179">
        <f t="shared" si="19"/>
        <v>8</v>
      </c>
      <c r="L236" s="179">
        <f t="shared" si="20"/>
        <v>0</v>
      </c>
      <c r="M236" s="179">
        <v>3</v>
      </c>
      <c r="N236" s="179">
        <v>19</v>
      </c>
      <c r="O236" s="179">
        <v>94</v>
      </c>
      <c r="P236" s="179">
        <v>3</v>
      </c>
      <c r="Q236" s="179" t="s">
        <v>17</v>
      </c>
      <c r="R236" s="179">
        <v>7679</v>
      </c>
      <c r="S236" s="179">
        <v>1424</v>
      </c>
      <c r="T236" s="180">
        <v>6</v>
      </c>
    </row>
    <row r="237" spans="1:20" hidden="1" outlineLevel="4">
      <c r="A237" s="178">
        <v>46</v>
      </c>
      <c r="B237" s="179" t="s">
        <v>63</v>
      </c>
      <c r="C237" s="179" t="s">
        <v>4</v>
      </c>
      <c r="D237" s="179" t="s">
        <v>109</v>
      </c>
      <c r="E237" s="64">
        <v>333</v>
      </c>
      <c r="F237" s="65">
        <f t="shared" si="14"/>
        <v>6.3867339561784007E-3</v>
      </c>
      <c r="G237" s="65">
        <f t="shared" si="15"/>
        <v>1.0045462128795463E-3</v>
      </c>
      <c r="H237" s="179">
        <f t="shared" si="16"/>
        <v>333</v>
      </c>
      <c r="I237" s="179">
        <f t="shared" si="17"/>
        <v>0</v>
      </c>
      <c r="J237" s="179">
        <f t="shared" si="18"/>
        <v>0</v>
      </c>
      <c r="K237" s="179">
        <f t="shared" si="19"/>
        <v>333</v>
      </c>
      <c r="L237" s="179">
        <f t="shared" si="20"/>
        <v>0</v>
      </c>
      <c r="M237" s="179">
        <v>3</v>
      </c>
      <c r="N237" s="179">
        <v>19</v>
      </c>
      <c r="O237" s="179">
        <v>162</v>
      </c>
      <c r="P237" s="179">
        <v>3</v>
      </c>
      <c r="Q237" s="179" t="s">
        <v>17</v>
      </c>
      <c r="R237" s="179">
        <v>183754</v>
      </c>
      <c r="S237" s="179">
        <v>28902</v>
      </c>
      <c r="T237" s="180">
        <v>6</v>
      </c>
    </row>
    <row r="238" spans="1:20" hidden="1" outlineLevel="4">
      <c r="A238" s="178">
        <v>46</v>
      </c>
      <c r="B238" s="179" t="s">
        <v>63</v>
      </c>
      <c r="C238" s="179" t="s">
        <v>4</v>
      </c>
      <c r="D238" s="179" t="s">
        <v>141</v>
      </c>
      <c r="E238" s="64">
        <v>17</v>
      </c>
      <c r="F238" s="65">
        <f t="shared" si="14"/>
        <v>1.128199891067538E-2</v>
      </c>
      <c r="G238" s="65">
        <f t="shared" si="15"/>
        <v>1.3882080610021785E-3</v>
      </c>
      <c r="H238" s="179">
        <f t="shared" si="16"/>
        <v>17</v>
      </c>
      <c r="I238" s="179">
        <f t="shared" si="17"/>
        <v>0</v>
      </c>
      <c r="J238" s="179">
        <f t="shared" si="18"/>
        <v>0</v>
      </c>
      <c r="K238" s="179">
        <f t="shared" si="19"/>
        <v>17</v>
      </c>
      <c r="L238" s="179">
        <f t="shared" si="20"/>
        <v>0</v>
      </c>
      <c r="M238" s="179">
        <v>3</v>
      </c>
      <c r="N238" s="179">
        <v>19</v>
      </c>
      <c r="O238" s="179">
        <v>164</v>
      </c>
      <c r="P238" s="179">
        <v>3</v>
      </c>
      <c r="Q238" s="179" t="s">
        <v>17</v>
      </c>
      <c r="R238" s="179">
        <v>16571</v>
      </c>
      <c r="S238" s="179">
        <v>2039</v>
      </c>
      <c r="T238" s="180">
        <v>6</v>
      </c>
    </row>
    <row r="239" spans="1:20" hidden="1" outlineLevel="4">
      <c r="A239" s="178">
        <v>46</v>
      </c>
      <c r="B239" s="179" t="s">
        <v>63</v>
      </c>
      <c r="C239" s="179" t="s">
        <v>4</v>
      </c>
      <c r="D239" s="179" t="s">
        <v>142</v>
      </c>
      <c r="E239" s="64">
        <v>368</v>
      </c>
      <c r="F239" s="65">
        <f t="shared" si="14"/>
        <v>9.0123037439613519E-3</v>
      </c>
      <c r="G239" s="65">
        <f t="shared" si="15"/>
        <v>2.0679222020933977E-4</v>
      </c>
      <c r="H239" s="179">
        <f t="shared" si="16"/>
        <v>368</v>
      </c>
      <c r="I239" s="179">
        <f t="shared" si="17"/>
        <v>0</v>
      </c>
      <c r="J239" s="179">
        <f t="shared" si="18"/>
        <v>0</v>
      </c>
      <c r="K239" s="179">
        <f t="shared" si="19"/>
        <v>368</v>
      </c>
      <c r="L239" s="179">
        <f t="shared" si="20"/>
        <v>0</v>
      </c>
      <c r="M239" s="179">
        <v>3</v>
      </c>
      <c r="N239" s="179">
        <v>19</v>
      </c>
      <c r="O239" s="179">
        <v>165</v>
      </c>
      <c r="P239" s="179">
        <v>3</v>
      </c>
      <c r="Q239" s="179" t="s">
        <v>17</v>
      </c>
      <c r="R239" s="179">
        <v>286548</v>
      </c>
      <c r="S239" s="179">
        <v>6575</v>
      </c>
      <c r="T239" s="180">
        <v>6</v>
      </c>
    </row>
    <row r="240" spans="1:20" hidden="1" outlineLevel="4">
      <c r="A240" s="178">
        <v>46</v>
      </c>
      <c r="B240" s="179" t="s">
        <v>63</v>
      </c>
      <c r="C240" s="179" t="s">
        <v>4</v>
      </c>
      <c r="D240" s="179" t="s">
        <v>107</v>
      </c>
      <c r="E240" s="64">
        <v>100</v>
      </c>
      <c r="F240" s="65">
        <f t="shared" si="14"/>
        <v>6.636689814814814E-3</v>
      </c>
      <c r="G240" s="65">
        <f t="shared" si="15"/>
        <v>1.1574074074074074E-7</v>
      </c>
      <c r="H240" s="179">
        <f t="shared" si="16"/>
        <v>100</v>
      </c>
      <c r="I240" s="179">
        <f t="shared" si="17"/>
        <v>0</v>
      </c>
      <c r="J240" s="179">
        <f t="shared" si="18"/>
        <v>0</v>
      </c>
      <c r="K240" s="179">
        <f t="shared" si="19"/>
        <v>0</v>
      </c>
      <c r="L240" s="179">
        <f t="shared" si="20"/>
        <v>100</v>
      </c>
      <c r="M240" s="179">
        <v>8</v>
      </c>
      <c r="N240" s="179">
        <v>19</v>
      </c>
      <c r="O240" s="179">
        <v>217</v>
      </c>
      <c r="P240" s="179">
        <v>3</v>
      </c>
      <c r="Q240" s="179" t="s">
        <v>17</v>
      </c>
      <c r="R240" s="179">
        <v>57341</v>
      </c>
      <c r="S240" s="179">
        <v>1</v>
      </c>
      <c r="T240" s="180">
        <v>6</v>
      </c>
    </row>
    <row r="241" spans="1:20" hidden="1" outlineLevel="4">
      <c r="A241" s="178">
        <v>46</v>
      </c>
      <c r="B241" s="179" t="s">
        <v>63</v>
      </c>
      <c r="C241" s="179" t="s">
        <v>4</v>
      </c>
      <c r="D241" s="179" t="s">
        <v>111</v>
      </c>
      <c r="E241" s="64">
        <v>3</v>
      </c>
      <c r="F241" s="65">
        <f t="shared" si="14"/>
        <v>1.1875E-2</v>
      </c>
      <c r="G241" s="65">
        <f t="shared" si="15"/>
        <v>3.2716049382716049E-3</v>
      </c>
      <c r="H241" s="179">
        <f t="shared" si="16"/>
        <v>3</v>
      </c>
      <c r="I241" s="179">
        <f t="shared" si="17"/>
        <v>0</v>
      </c>
      <c r="J241" s="179">
        <f t="shared" si="18"/>
        <v>0</v>
      </c>
      <c r="K241" s="179">
        <f t="shared" si="19"/>
        <v>3</v>
      </c>
      <c r="L241" s="179">
        <f t="shared" si="20"/>
        <v>0</v>
      </c>
      <c r="M241" s="179">
        <v>3</v>
      </c>
      <c r="N241" s="179">
        <v>19</v>
      </c>
      <c r="O241" s="179">
        <v>224</v>
      </c>
      <c r="P241" s="179">
        <v>3</v>
      </c>
      <c r="Q241" s="179" t="s">
        <v>17</v>
      </c>
      <c r="R241" s="179">
        <v>3078</v>
      </c>
      <c r="S241" s="179">
        <v>848</v>
      </c>
      <c r="T241" s="180">
        <v>6</v>
      </c>
    </row>
    <row r="242" spans="1:20" hidden="1" outlineLevel="3">
      <c r="A242" s="178"/>
      <c r="B242" s="179"/>
      <c r="C242" s="181" t="s">
        <v>144</v>
      </c>
      <c r="D242" s="182"/>
      <c r="E242" s="183">
        <f>SUBTOTAL(9,E231:E241)</f>
        <v>2634</v>
      </c>
      <c r="F242" s="184"/>
      <c r="G242" s="184"/>
      <c r="H242" s="179">
        <f>SUBTOTAL(9,H231:H241)</f>
        <v>2634</v>
      </c>
      <c r="I242" s="179">
        <f>SUBTOTAL(9,I231:I241)</f>
        <v>0</v>
      </c>
      <c r="J242" s="179">
        <f>SUBTOTAL(9,J231:J241)</f>
        <v>0</v>
      </c>
      <c r="K242" s="179">
        <f>SUBTOTAL(9,K231:K241)</f>
        <v>729</v>
      </c>
      <c r="L242" s="179">
        <f>SUBTOTAL(9,L231:L241)</f>
        <v>1905</v>
      </c>
      <c r="M242" s="179"/>
      <c r="N242" s="179"/>
      <c r="O242" s="179"/>
      <c r="P242" s="179"/>
      <c r="Q242" s="179"/>
      <c r="R242" s="179">
        <f>SUBTOTAL(9,R231:R241)</f>
        <v>1826837</v>
      </c>
      <c r="S242" s="179">
        <f>SUBTOTAL(9,S231:S241)</f>
        <v>263933</v>
      </c>
      <c r="T242" s="180"/>
    </row>
    <row r="243" spans="1:20" hidden="1" outlineLevel="4">
      <c r="A243" s="178">
        <v>46</v>
      </c>
      <c r="B243" s="179" t="s">
        <v>63</v>
      </c>
      <c r="C243" s="179" t="s">
        <v>5</v>
      </c>
      <c r="D243" s="179" t="s">
        <v>143</v>
      </c>
      <c r="E243" s="64">
        <v>99</v>
      </c>
      <c r="F243" s="65">
        <f t="shared" si="14"/>
        <v>1.2949401421623645E-2</v>
      </c>
      <c r="G243" s="65">
        <f t="shared" si="15"/>
        <v>8.6887392442948005E-4</v>
      </c>
      <c r="H243" s="179">
        <f t="shared" si="16"/>
        <v>0</v>
      </c>
      <c r="I243" s="179">
        <f t="shared" si="17"/>
        <v>99</v>
      </c>
      <c r="J243" s="179">
        <f t="shared" si="18"/>
        <v>0</v>
      </c>
      <c r="K243" s="179">
        <f t="shared" si="19"/>
        <v>99</v>
      </c>
      <c r="L243" s="179">
        <f t="shared" si="20"/>
        <v>0</v>
      </c>
      <c r="M243" s="179">
        <v>3</v>
      </c>
      <c r="N243" s="179">
        <v>19</v>
      </c>
      <c r="O243" s="179">
        <v>166</v>
      </c>
      <c r="P243" s="179">
        <v>7</v>
      </c>
      <c r="Q243" s="179" t="s">
        <v>65</v>
      </c>
      <c r="R243" s="179">
        <v>110764</v>
      </c>
      <c r="S243" s="179">
        <v>7432</v>
      </c>
      <c r="T243" s="180">
        <v>6</v>
      </c>
    </row>
    <row r="244" spans="1:20" hidden="1" outlineLevel="3">
      <c r="A244" s="178"/>
      <c r="B244" s="179"/>
      <c r="C244" s="107" t="s">
        <v>145</v>
      </c>
      <c r="D244" s="108"/>
      <c r="E244" s="109">
        <f>SUBTOTAL(9,E243:E243)</f>
        <v>99</v>
      </c>
      <c r="F244" s="110"/>
      <c r="G244" s="110"/>
      <c r="H244" s="179">
        <f>SUBTOTAL(9,H243:H243)</f>
        <v>0</v>
      </c>
      <c r="I244" s="179">
        <f>SUBTOTAL(9,I243:I243)</f>
        <v>99</v>
      </c>
      <c r="J244" s="179">
        <f>SUBTOTAL(9,J243:J243)</f>
        <v>0</v>
      </c>
      <c r="K244" s="179">
        <f>SUBTOTAL(9,K243:K243)</f>
        <v>99</v>
      </c>
      <c r="L244" s="179">
        <f>SUBTOTAL(9,L243:L243)</f>
        <v>0</v>
      </c>
      <c r="M244" s="179"/>
      <c r="N244" s="179"/>
      <c r="O244" s="179"/>
      <c r="P244" s="179"/>
      <c r="Q244" s="179"/>
      <c r="R244" s="179">
        <f>SUBTOTAL(9,R243:R243)</f>
        <v>110764</v>
      </c>
      <c r="S244" s="179">
        <f>SUBTOTAL(9,S243:S243)</f>
        <v>7432</v>
      </c>
      <c r="T244" s="180"/>
    </row>
    <row r="245" spans="1:20" ht="15.6" hidden="1" outlineLevel="2" collapsed="1">
      <c r="A245" s="178"/>
      <c r="B245" s="111" t="s">
        <v>101</v>
      </c>
      <c r="C245" s="77"/>
      <c r="D245" s="77"/>
      <c r="E245" s="78">
        <f>SUBTOTAL(9,E231:E243)</f>
        <v>2733</v>
      </c>
      <c r="F245" s="79">
        <v>8.2056119648737658E-3</v>
      </c>
      <c r="G245" s="79">
        <v>1.1492128105053461E-3</v>
      </c>
      <c r="H245" s="179">
        <f>SUBTOTAL(9,H231:H243)</f>
        <v>2634</v>
      </c>
      <c r="I245" s="179">
        <f>SUBTOTAL(9,I231:I243)</f>
        <v>99</v>
      </c>
      <c r="J245" s="179">
        <f>SUBTOTAL(9,J231:J243)</f>
        <v>0</v>
      </c>
      <c r="K245" s="179">
        <f>SUBTOTAL(9,K231:K243)</f>
        <v>828</v>
      </c>
      <c r="L245" s="179">
        <f>SUBTOTAL(9,L231:L243)</f>
        <v>1905</v>
      </c>
      <c r="M245" s="179"/>
      <c r="N245" s="179"/>
      <c r="O245" s="179"/>
      <c r="P245" s="179"/>
      <c r="Q245" s="179"/>
      <c r="R245" s="179">
        <f>SUBTOTAL(9,R231:R243)</f>
        <v>1937601</v>
      </c>
      <c r="S245" s="179">
        <f>SUBTOTAL(9,S231:S243)</f>
        <v>271365</v>
      </c>
      <c r="T245" s="180"/>
    </row>
    <row r="246" spans="1:20" hidden="1" outlineLevel="4">
      <c r="A246" s="178">
        <v>46</v>
      </c>
      <c r="B246" s="179" t="s">
        <v>66</v>
      </c>
      <c r="C246" s="179" t="s">
        <v>4</v>
      </c>
      <c r="D246" s="179" t="s">
        <v>16</v>
      </c>
      <c r="E246" s="64">
        <v>352</v>
      </c>
      <c r="F246" s="65">
        <f t="shared" si="14"/>
        <v>8.6883483270202028E-3</v>
      </c>
      <c r="G246" s="65">
        <f t="shared" si="15"/>
        <v>7.2982099642255891E-3</v>
      </c>
      <c r="H246" s="179">
        <f t="shared" si="16"/>
        <v>352</v>
      </c>
      <c r="I246" s="179">
        <f t="shared" si="17"/>
        <v>0</v>
      </c>
      <c r="J246" s="179">
        <f t="shared" si="18"/>
        <v>0</v>
      </c>
      <c r="K246" s="179">
        <f t="shared" si="19"/>
        <v>0</v>
      </c>
      <c r="L246" s="179">
        <f t="shared" si="20"/>
        <v>352</v>
      </c>
      <c r="M246" s="179">
        <v>1</v>
      </c>
      <c r="N246" s="179">
        <v>32</v>
      </c>
      <c r="O246" s="179">
        <v>17</v>
      </c>
      <c r="P246" s="179">
        <v>3</v>
      </c>
      <c r="Q246" s="179" t="s">
        <v>17</v>
      </c>
      <c r="R246" s="179">
        <v>264237</v>
      </c>
      <c r="S246" s="179">
        <v>221959</v>
      </c>
      <c r="T246" s="180">
        <v>6</v>
      </c>
    </row>
    <row r="247" spans="1:20" hidden="1" outlineLevel="4">
      <c r="A247" s="178">
        <v>46</v>
      </c>
      <c r="B247" s="179" t="s">
        <v>66</v>
      </c>
      <c r="C247" s="179" t="s">
        <v>4</v>
      </c>
      <c r="D247" s="179" t="s">
        <v>19</v>
      </c>
      <c r="E247" s="64">
        <v>129</v>
      </c>
      <c r="F247" s="65">
        <f t="shared" si="14"/>
        <v>9.0182672983060569E-3</v>
      </c>
      <c r="G247" s="65">
        <f t="shared" si="15"/>
        <v>6.1368611828883143E-3</v>
      </c>
      <c r="H247" s="179">
        <f t="shared" si="16"/>
        <v>129</v>
      </c>
      <c r="I247" s="179">
        <f t="shared" si="17"/>
        <v>0</v>
      </c>
      <c r="J247" s="179">
        <f t="shared" si="18"/>
        <v>0</v>
      </c>
      <c r="K247" s="179">
        <f t="shared" si="19"/>
        <v>0</v>
      </c>
      <c r="L247" s="179">
        <f t="shared" si="20"/>
        <v>129</v>
      </c>
      <c r="M247" s="179">
        <v>1</v>
      </c>
      <c r="N247" s="179">
        <v>32</v>
      </c>
      <c r="O247" s="179">
        <v>18</v>
      </c>
      <c r="P247" s="179">
        <v>3</v>
      </c>
      <c r="Q247" s="179" t="s">
        <v>17</v>
      </c>
      <c r="R247" s="179">
        <v>100514</v>
      </c>
      <c r="S247" s="179">
        <v>68399</v>
      </c>
      <c r="T247" s="180">
        <v>6</v>
      </c>
    </row>
    <row r="248" spans="1:20" hidden="1" outlineLevel="4">
      <c r="A248" s="178">
        <v>46</v>
      </c>
      <c r="B248" s="179" t="s">
        <v>66</v>
      </c>
      <c r="C248" s="179" t="s">
        <v>4</v>
      </c>
      <c r="D248" s="179" t="s">
        <v>21</v>
      </c>
      <c r="E248" s="64">
        <v>56</v>
      </c>
      <c r="F248" s="65">
        <f t="shared" si="14"/>
        <v>7.5841187169312166E-3</v>
      </c>
      <c r="G248" s="65">
        <f t="shared" si="15"/>
        <v>6.2481398809523803E-3</v>
      </c>
      <c r="H248" s="179">
        <f t="shared" si="16"/>
        <v>56</v>
      </c>
      <c r="I248" s="179">
        <f t="shared" si="17"/>
        <v>0</v>
      </c>
      <c r="J248" s="179">
        <f t="shared" si="18"/>
        <v>0</v>
      </c>
      <c r="K248" s="179">
        <f t="shared" si="19"/>
        <v>0</v>
      </c>
      <c r="L248" s="179">
        <f t="shared" si="20"/>
        <v>56</v>
      </c>
      <c r="M248" s="179">
        <v>1</v>
      </c>
      <c r="N248" s="179">
        <v>32</v>
      </c>
      <c r="O248" s="179">
        <v>20</v>
      </c>
      <c r="P248" s="179">
        <v>3</v>
      </c>
      <c r="Q248" s="179" t="s">
        <v>17</v>
      </c>
      <c r="R248" s="179">
        <v>36695</v>
      </c>
      <c r="S248" s="179">
        <v>30231</v>
      </c>
      <c r="T248" s="180">
        <v>6</v>
      </c>
    </row>
    <row r="249" spans="1:20" hidden="1" outlineLevel="4">
      <c r="A249" s="178">
        <v>46</v>
      </c>
      <c r="B249" s="179" t="s">
        <v>66</v>
      </c>
      <c r="C249" s="179" t="s">
        <v>4</v>
      </c>
      <c r="D249" s="179" t="s">
        <v>109</v>
      </c>
      <c r="E249" s="64">
        <v>287</v>
      </c>
      <c r="F249" s="65">
        <f t="shared" si="14"/>
        <v>9.3294699316040786E-3</v>
      </c>
      <c r="G249" s="65">
        <f t="shared" si="15"/>
        <v>3.488998580461995E-3</v>
      </c>
      <c r="H249" s="179">
        <f t="shared" si="16"/>
        <v>287</v>
      </c>
      <c r="I249" s="179">
        <f t="shared" si="17"/>
        <v>0</v>
      </c>
      <c r="J249" s="179">
        <f t="shared" si="18"/>
        <v>0</v>
      </c>
      <c r="K249" s="179">
        <f t="shared" si="19"/>
        <v>287</v>
      </c>
      <c r="L249" s="179">
        <f t="shared" si="20"/>
        <v>0</v>
      </c>
      <c r="M249" s="179">
        <v>3</v>
      </c>
      <c r="N249" s="179">
        <v>32</v>
      </c>
      <c r="O249" s="179">
        <v>162</v>
      </c>
      <c r="P249" s="179">
        <v>3</v>
      </c>
      <c r="Q249" s="179" t="s">
        <v>17</v>
      </c>
      <c r="R249" s="179">
        <v>231341</v>
      </c>
      <c r="S249" s="179">
        <v>86516</v>
      </c>
      <c r="T249" s="180">
        <v>6</v>
      </c>
    </row>
    <row r="250" spans="1:20" hidden="1" outlineLevel="4">
      <c r="A250" s="178">
        <v>46</v>
      </c>
      <c r="B250" s="179" t="s">
        <v>66</v>
      </c>
      <c r="C250" s="179" t="s">
        <v>4</v>
      </c>
      <c r="D250" s="179" t="s">
        <v>107</v>
      </c>
      <c r="E250" s="64">
        <v>13</v>
      </c>
      <c r="F250" s="65">
        <f t="shared" si="14"/>
        <v>4.5397079772079773E-3</v>
      </c>
      <c r="G250" s="65">
        <f t="shared" si="15"/>
        <v>0</v>
      </c>
      <c r="H250" s="179">
        <f t="shared" si="16"/>
        <v>13</v>
      </c>
      <c r="I250" s="179">
        <f t="shared" si="17"/>
        <v>0</v>
      </c>
      <c r="J250" s="179">
        <f t="shared" si="18"/>
        <v>0</v>
      </c>
      <c r="K250" s="179">
        <f t="shared" si="19"/>
        <v>0</v>
      </c>
      <c r="L250" s="179">
        <f t="shared" si="20"/>
        <v>13</v>
      </c>
      <c r="M250" s="179">
        <v>8</v>
      </c>
      <c r="N250" s="179">
        <v>32</v>
      </c>
      <c r="O250" s="179">
        <v>217</v>
      </c>
      <c r="P250" s="179">
        <v>3</v>
      </c>
      <c r="Q250" s="179" t="s">
        <v>17</v>
      </c>
      <c r="R250" s="179">
        <v>5099</v>
      </c>
      <c r="S250" s="179">
        <v>0</v>
      </c>
      <c r="T250" s="180">
        <v>6</v>
      </c>
    </row>
    <row r="251" spans="1:20" hidden="1" outlineLevel="4">
      <c r="A251" s="188">
        <v>46</v>
      </c>
      <c r="B251" s="189" t="s">
        <v>66</v>
      </c>
      <c r="C251" s="189" t="s">
        <v>4</v>
      </c>
      <c r="D251" s="189" t="s">
        <v>111</v>
      </c>
      <c r="E251" s="94">
        <v>1</v>
      </c>
      <c r="F251" s="65">
        <f t="shared" si="14"/>
        <v>9.2592592592592596E-4</v>
      </c>
      <c r="G251" s="65">
        <f t="shared" si="15"/>
        <v>1.5520833333333333E-2</v>
      </c>
      <c r="H251" s="179">
        <f t="shared" si="16"/>
        <v>1</v>
      </c>
      <c r="I251" s="179">
        <f t="shared" si="17"/>
        <v>0</v>
      </c>
      <c r="J251" s="179">
        <f t="shared" si="18"/>
        <v>0</v>
      </c>
      <c r="K251" s="179">
        <f t="shared" si="19"/>
        <v>1</v>
      </c>
      <c r="L251" s="179">
        <f t="shared" si="20"/>
        <v>0</v>
      </c>
      <c r="M251" s="189">
        <v>3</v>
      </c>
      <c r="N251" s="189">
        <v>32</v>
      </c>
      <c r="O251" s="189">
        <v>224</v>
      </c>
      <c r="P251" s="189">
        <v>3</v>
      </c>
      <c r="Q251" s="189" t="s">
        <v>17</v>
      </c>
      <c r="R251" s="189">
        <v>80</v>
      </c>
      <c r="S251" s="189">
        <v>1341</v>
      </c>
      <c r="T251" s="190">
        <v>6</v>
      </c>
    </row>
    <row r="252" spans="1:20" hidden="1" outlineLevel="3">
      <c r="A252" s="185"/>
      <c r="B252" s="185"/>
      <c r="C252" s="181" t="s">
        <v>144</v>
      </c>
      <c r="D252" s="182"/>
      <c r="E252" s="183">
        <f>SUBTOTAL(9,E246:E251)</f>
        <v>838</v>
      </c>
      <c r="F252" s="184"/>
      <c r="G252" s="184"/>
      <c r="H252" s="185">
        <f>SUBTOTAL(9,H246:H251)</f>
        <v>838</v>
      </c>
      <c r="I252" s="185">
        <f>SUBTOTAL(9,I246:I251)</f>
        <v>0</v>
      </c>
      <c r="J252" s="185">
        <f>SUBTOTAL(9,J246:J251)</f>
        <v>0</v>
      </c>
      <c r="K252" s="185">
        <f>SUBTOTAL(9,K246:K251)</f>
        <v>288</v>
      </c>
      <c r="L252" s="185">
        <f>SUBTOTAL(9,L246:L251)</f>
        <v>550</v>
      </c>
      <c r="M252" s="185"/>
      <c r="N252" s="185"/>
      <c r="O252" s="185"/>
      <c r="P252" s="185"/>
      <c r="Q252" s="185"/>
      <c r="R252" s="185">
        <f>SUBTOTAL(9,R246:R251)</f>
        <v>637966</v>
      </c>
      <c r="S252" s="185">
        <f>SUBTOTAL(9,S246:S251)</f>
        <v>408446</v>
      </c>
      <c r="T252" s="185"/>
    </row>
    <row r="253" spans="1:20" ht="15.6" hidden="1" outlineLevel="2" collapsed="1">
      <c r="A253" s="185"/>
      <c r="B253" s="111" t="s">
        <v>102</v>
      </c>
      <c r="C253" s="77"/>
      <c r="D253" s="77"/>
      <c r="E253" s="78">
        <f>SUBTOTAL(9,E246:E251)</f>
        <v>838</v>
      </c>
      <c r="F253" s="79">
        <v>8.8112956333421723E-3</v>
      </c>
      <c r="G253" s="79">
        <v>5.6412699991160616E-3</v>
      </c>
      <c r="H253" s="185">
        <f>SUBTOTAL(9,H246:H251)</f>
        <v>838</v>
      </c>
      <c r="I253" s="185">
        <f>SUBTOTAL(9,I246:I251)</f>
        <v>0</v>
      </c>
      <c r="J253" s="185">
        <f>SUBTOTAL(9,J246:J251)</f>
        <v>0</v>
      </c>
      <c r="K253" s="185">
        <f>SUBTOTAL(9,K246:K251)</f>
        <v>288</v>
      </c>
      <c r="L253" s="185">
        <f>SUBTOTAL(9,L246:L251)</f>
        <v>550</v>
      </c>
      <c r="M253" s="185"/>
      <c r="N253" s="185"/>
      <c r="O253" s="185"/>
      <c r="P253" s="185"/>
      <c r="Q253" s="185"/>
      <c r="R253" s="185">
        <f>SUBTOTAL(9,R246:R251)</f>
        <v>637966</v>
      </c>
      <c r="S253" s="185">
        <f>SUBTOTAL(9,S246:S251)</f>
        <v>408446</v>
      </c>
      <c r="T253" s="185"/>
    </row>
    <row r="254" spans="1:20" ht="18" outlineLevel="1" collapsed="1" thickBot="1">
      <c r="A254" s="138" t="s">
        <v>106</v>
      </c>
      <c r="B254" s="186"/>
      <c r="C254" s="186"/>
      <c r="D254" s="186"/>
      <c r="E254" s="89">
        <f>SUBTOTAL(9,E137:E251)</f>
        <v>16747</v>
      </c>
      <c r="F254" s="90"/>
      <c r="G254" s="90"/>
      <c r="H254" s="185">
        <f>SUBTOTAL(9,H137:H251)</f>
        <v>13147</v>
      </c>
      <c r="I254" s="185">
        <f>SUBTOTAL(9,I137:I251)</f>
        <v>1869</v>
      </c>
      <c r="J254" s="185">
        <f>SUBTOTAL(9,J137:J251)</f>
        <v>1731</v>
      </c>
      <c r="K254" s="185">
        <f>SUBTOTAL(9,K137:K251)</f>
        <v>6296</v>
      </c>
      <c r="L254" s="185">
        <f>SUBTOTAL(9,L137:L251)</f>
        <v>10451</v>
      </c>
      <c r="M254" s="185"/>
      <c r="N254" s="185"/>
      <c r="O254" s="185"/>
      <c r="P254" s="185"/>
      <c r="Q254" s="185"/>
      <c r="R254" s="185">
        <f>SUBTOTAL(9,R137:R251)</f>
        <v>11562032</v>
      </c>
      <c r="S254" s="185">
        <f>SUBTOTAL(9,S137:S251)</f>
        <v>6490218</v>
      </c>
      <c r="T254" s="185"/>
    </row>
    <row r="255" spans="1:20" ht="20.399999999999999" thickBot="1">
      <c r="A255" s="27" t="s">
        <v>103</v>
      </c>
      <c r="B255" s="191"/>
      <c r="C255" s="191"/>
      <c r="D255" s="191"/>
      <c r="E255" s="192">
        <f>SUBTOTAL(9,E5:E251)</f>
        <v>33143</v>
      </c>
      <c r="F255" s="99">
        <v>8.4970521958158875E-3</v>
      </c>
      <c r="G255" s="99">
        <v>4.8373972326428349E-3</v>
      </c>
      <c r="H255" s="185">
        <f>SUBTOTAL(9,H5:H251)</f>
        <v>24388</v>
      </c>
      <c r="I255" s="185">
        <f>SUBTOTAL(9,I5:I251)</f>
        <v>2574</v>
      </c>
      <c r="J255" s="185">
        <f>SUBTOTAL(9,J5:J251)</f>
        <v>6181</v>
      </c>
      <c r="K255" s="185">
        <f>SUBTOTAL(9,K5:K251)</f>
        <v>12402</v>
      </c>
      <c r="L255" s="185">
        <f>SUBTOTAL(9,L5:L251)</f>
        <v>20741</v>
      </c>
      <c r="M255" s="185"/>
      <c r="N255" s="185"/>
      <c r="O255" s="185"/>
      <c r="P255" s="185"/>
      <c r="Q255" s="185"/>
      <c r="R255" s="185">
        <f>SUBTOTAL(9,R5:R251)</f>
        <v>24331778</v>
      </c>
      <c r="S255" s="185">
        <f>SUBTOTAL(9,S5:S251)</f>
        <v>13852154</v>
      </c>
      <c r="T255" s="185"/>
    </row>
    <row r="257" spans="4:6" ht="15" thickBot="1"/>
    <row r="258" spans="4:6" ht="18" thickBot="1">
      <c r="D258" s="37" t="s">
        <v>147</v>
      </c>
      <c r="E258" s="38" t="s">
        <v>148</v>
      </c>
      <c r="F258" s="38" t="s">
        <v>149</v>
      </c>
    </row>
    <row r="259" spans="4:6" ht="16.2" thickBot="1">
      <c r="D259" s="39" t="s">
        <v>4</v>
      </c>
      <c r="E259" s="40">
        <f>H255</f>
        <v>24388</v>
      </c>
      <c r="F259" s="41">
        <f>E259/E262</f>
        <v>0.73584165585493166</v>
      </c>
    </row>
    <row r="260" spans="4:6" ht="16.2" thickBot="1">
      <c r="D260" s="39" t="s">
        <v>5</v>
      </c>
      <c r="E260" s="40">
        <f>I255</f>
        <v>2574</v>
      </c>
      <c r="F260" s="41">
        <f>E260/E262</f>
        <v>7.7663458347162304E-2</v>
      </c>
    </row>
    <row r="261" spans="4:6" ht="16.2" thickBot="1">
      <c r="D261" s="39" t="s">
        <v>6</v>
      </c>
      <c r="E261" s="40">
        <f>J255</f>
        <v>6181</v>
      </c>
      <c r="F261" s="41">
        <f>E261/E262</f>
        <v>0.18649488579790605</v>
      </c>
    </row>
    <row r="262" spans="4:6" ht="16.2" thickBot="1">
      <c r="D262" s="39" t="s">
        <v>150</v>
      </c>
      <c r="E262" s="40">
        <f>SUM(E259:E261)</f>
        <v>33143</v>
      </c>
      <c r="F262" s="41">
        <f>SUM(F259:F261)</f>
        <v>1</v>
      </c>
    </row>
    <row r="263" spans="4:6" ht="15" thickBot="1"/>
    <row r="264" spans="4:6" ht="18" thickBot="1">
      <c r="D264" s="37" t="s">
        <v>151</v>
      </c>
      <c r="E264" s="38" t="s">
        <v>148</v>
      </c>
      <c r="F264" s="38" t="s">
        <v>149</v>
      </c>
    </row>
    <row r="265" spans="4:6" ht="16.2" thickBot="1">
      <c r="D265" s="39" t="s">
        <v>152</v>
      </c>
      <c r="E265" s="40">
        <f>K255</f>
        <v>12402</v>
      </c>
      <c r="F265" s="41">
        <f>E265/E267</f>
        <v>0.37419666294541831</v>
      </c>
    </row>
    <row r="266" spans="4:6" ht="16.2" thickBot="1">
      <c r="D266" s="39" t="s">
        <v>153</v>
      </c>
      <c r="E266" s="40">
        <f>L255</f>
        <v>20741</v>
      </c>
      <c r="F266" s="41">
        <f>E266/E267</f>
        <v>0.62580333705458169</v>
      </c>
    </row>
    <row r="267" spans="4:6" ht="16.2" thickBot="1">
      <c r="D267" s="39" t="s">
        <v>150</v>
      </c>
      <c r="E267" s="40">
        <f>SUM(E265:E266)</f>
        <v>33143</v>
      </c>
      <c r="F267" s="41">
        <f>SUM(F265:F266)</f>
        <v>1</v>
      </c>
    </row>
  </sheetData>
  <pageMargins left="0.25" right="0.25" top="0.75" bottom="0.75" header="0.3" footer="0.3"/>
  <pageSetup paperSize="9" scale="65" orientation="landscape" r:id="rId1"/>
  <headerFooter>
    <oddHeader>&amp;CPágina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5387-8C6F-43FD-8E60-2BB89B359C75}">
  <sheetPr>
    <pageSetUpPr fitToPage="1"/>
  </sheetPr>
  <dimension ref="A1:T267"/>
  <sheetViews>
    <sheetView topLeftCell="A166" zoomScaleNormal="100" workbookViewId="0">
      <selection activeCell="F252" sqref="F252:G252"/>
    </sheetView>
  </sheetViews>
  <sheetFormatPr baseColWidth="10" defaultRowHeight="14.4" outlineLevelRow="4"/>
  <cols>
    <col min="1" max="1" width="7.33203125" bestFit="1" customWidth="1"/>
    <col min="2" max="2" width="30.88671875" bestFit="1" customWidth="1"/>
    <col min="3" max="3" width="26" bestFit="1" customWidth="1"/>
    <col min="4" max="4" width="52.33203125" bestFit="1" customWidth="1"/>
    <col min="5" max="5" width="20.88671875" style="57" bestFit="1" customWidth="1"/>
    <col min="6" max="6" width="25" style="58" bestFit="1" customWidth="1"/>
    <col min="7" max="7" width="22.6640625" style="58" bestFit="1" customWidth="1"/>
    <col min="8" max="8" width="24.88671875" hidden="1" customWidth="1"/>
    <col min="9" max="9" width="28.6640625" hidden="1" customWidth="1"/>
    <col min="10" max="10" width="22.33203125" hidden="1" customWidth="1"/>
    <col min="11" max="11" width="16.5546875" hidden="1" customWidth="1"/>
    <col min="12" max="12" width="15.88671875" hidden="1" customWidth="1"/>
    <col min="13" max="13" width="17.44140625" hidden="1" customWidth="1"/>
    <col min="14" max="14" width="12.33203125" hidden="1" customWidth="1"/>
    <col min="15" max="15" width="13.33203125" hidden="1" customWidth="1"/>
    <col min="16" max="16" width="8.6640625" hidden="1" customWidth="1"/>
    <col min="17" max="17" width="39.109375" hidden="1" customWidth="1"/>
    <col min="18" max="18" width="10.88671875" hidden="1" customWidth="1"/>
    <col min="19" max="19" width="10.5546875" hidden="1" customWidth="1"/>
    <col min="20" max="20" width="7.109375" hidden="1" customWidth="1"/>
  </cols>
  <sheetData>
    <row r="1" spans="1:20" ht="21">
      <c r="B1" s="8" t="s">
        <v>79</v>
      </c>
      <c r="G1" s="59" t="s">
        <v>167</v>
      </c>
    </row>
    <row r="2" spans="1:20" ht="21">
      <c r="B2" s="36" t="str">
        <f>IF(SUBTOTAL(103,A5:A255)=1,"1) DATOS GLOBALES",IF(SUBTOTAL(103,A5:A255)&lt;&gt;4,"NIVEL SERVICIO (CON SUBTOTALES POR ORGANISMO, OFICINA Y PROVINCIA)",IF(SUBTOTAL(103,B5:B255)=0,"2) POR PROVINCIA",IF(SUBTOTAL(103,C5:C255)=0,"3) POR OFICINA","4) POR ORGANISMO"))))</f>
        <v>4) POR ORGANISMO</v>
      </c>
    </row>
    <row r="4" spans="1:20">
      <c r="A4" s="18" t="s">
        <v>0</v>
      </c>
      <c r="B4" s="19" t="s">
        <v>1</v>
      </c>
      <c r="C4" s="19" t="s">
        <v>2</v>
      </c>
      <c r="D4" s="19" t="s">
        <v>3</v>
      </c>
      <c r="E4" s="20" t="s">
        <v>155</v>
      </c>
      <c r="F4" s="60" t="s">
        <v>156</v>
      </c>
      <c r="G4" s="60" t="s">
        <v>157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158</v>
      </c>
      <c r="P4" s="1" t="s">
        <v>12</v>
      </c>
      <c r="Q4" s="1" t="s">
        <v>13</v>
      </c>
      <c r="R4" s="1" t="s">
        <v>159</v>
      </c>
      <c r="S4" s="1" t="s">
        <v>160</v>
      </c>
      <c r="T4" s="61" t="s">
        <v>161</v>
      </c>
    </row>
    <row r="5" spans="1:20" hidden="1" outlineLevel="4">
      <c r="A5" s="157">
        <v>3</v>
      </c>
      <c r="B5" s="157" t="s">
        <v>15</v>
      </c>
      <c r="C5" s="157" t="s">
        <v>4</v>
      </c>
      <c r="D5" s="157" t="s">
        <v>16</v>
      </c>
      <c r="E5" s="81">
        <v>554</v>
      </c>
      <c r="F5" s="82">
        <f>R5/E5/86400</f>
        <v>7.9014991977537103E-3</v>
      </c>
      <c r="G5" s="82">
        <f>S5/E5/86400</f>
        <v>4.8569327450193874E-4</v>
      </c>
      <c r="H5" s="157">
        <f>IF(C5="ATENCIÓN CIUDADANÍA",E5,0)</f>
        <v>554</v>
      </c>
      <c r="I5" s="157">
        <f>IF(C5="OTROS TEMAS GENERALITAT",E5,0)</f>
        <v>0</v>
      </c>
      <c r="J5" s="157">
        <f>IF(C5="TEMAS MUNICIPALES",E5,0)</f>
        <v>0</v>
      </c>
      <c r="K5" s="157">
        <f>IF(M5=3,E5,0)</f>
        <v>0</v>
      </c>
      <c r="L5" s="157">
        <f>IF(M5&lt;&gt;3,E5,0)</f>
        <v>554</v>
      </c>
      <c r="M5" s="157">
        <v>1</v>
      </c>
      <c r="N5" s="157">
        <v>13</v>
      </c>
      <c r="O5" s="157">
        <v>17</v>
      </c>
      <c r="P5" s="157">
        <v>3</v>
      </c>
      <c r="Q5" s="157" t="s">
        <v>17</v>
      </c>
      <c r="R5" s="157">
        <v>378210</v>
      </c>
      <c r="S5" s="157">
        <v>23248</v>
      </c>
      <c r="T5" s="157">
        <v>5</v>
      </c>
    </row>
    <row r="6" spans="1:20" hidden="1" outlineLevel="4">
      <c r="A6" s="157">
        <v>3</v>
      </c>
      <c r="B6" s="157" t="s">
        <v>15</v>
      </c>
      <c r="C6" s="157" t="s">
        <v>4</v>
      </c>
      <c r="D6" s="157" t="s">
        <v>19</v>
      </c>
      <c r="E6" s="81">
        <v>266</v>
      </c>
      <c r="F6" s="82">
        <f t="shared" ref="F6:F90" si="0">R6/E6/86400</f>
        <v>7.9934210526315785E-3</v>
      </c>
      <c r="G6" s="82">
        <f t="shared" ref="G6:G90" si="1">S6/E6/86400</f>
        <v>3.069740323029797E-3</v>
      </c>
      <c r="H6" s="157">
        <f t="shared" ref="H6:H90" si="2">IF(C6="ATENCIÓN CIUDADANÍA",E6,0)</f>
        <v>266</v>
      </c>
      <c r="I6" s="157">
        <f t="shared" ref="I6:I90" si="3">IF(C6="OTROS TEMAS GENERALITAT",E6,0)</f>
        <v>0</v>
      </c>
      <c r="J6" s="157">
        <f t="shared" ref="J6:J90" si="4">IF(C6="TEMAS MUNICIPALES",E6,0)</f>
        <v>0</v>
      </c>
      <c r="K6" s="157">
        <f t="shared" ref="K6:K90" si="5">IF(M6=3,E6,0)</f>
        <v>0</v>
      </c>
      <c r="L6" s="157">
        <f t="shared" ref="L6:L90" si="6">IF(M6&lt;&gt;3,E6,0)</f>
        <v>266</v>
      </c>
      <c r="M6" s="157">
        <v>1</v>
      </c>
      <c r="N6" s="157">
        <v>13</v>
      </c>
      <c r="O6" s="157">
        <v>18</v>
      </c>
      <c r="P6" s="157">
        <v>3</v>
      </c>
      <c r="Q6" s="157" t="s">
        <v>17</v>
      </c>
      <c r="R6" s="157">
        <v>183708</v>
      </c>
      <c r="S6" s="157">
        <v>70550</v>
      </c>
      <c r="T6" s="157">
        <v>5</v>
      </c>
    </row>
    <row r="7" spans="1:20" hidden="1" outlineLevel="4">
      <c r="A7" s="157">
        <v>3</v>
      </c>
      <c r="B7" s="157" t="s">
        <v>15</v>
      </c>
      <c r="C7" s="157" t="s">
        <v>4</v>
      </c>
      <c r="D7" s="157" t="s">
        <v>20</v>
      </c>
      <c r="E7" s="81">
        <v>602</v>
      </c>
      <c r="F7" s="82">
        <f t="shared" si="0"/>
        <v>1.0362449243263197E-2</v>
      </c>
      <c r="G7" s="82">
        <f t="shared" si="1"/>
        <v>3.7028577580903166E-3</v>
      </c>
      <c r="H7" s="157">
        <f t="shared" si="2"/>
        <v>602</v>
      </c>
      <c r="I7" s="157">
        <f t="shared" si="3"/>
        <v>0</v>
      </c>
      <c r="J7" s="157">
        <f t="shared" si="4"/>
        <v>0</v>
      </c>
      <c r="K7" s="157">
        <f t="shared" si="5"/>
        <v>0</v>
      </c>
      <c r="L7" s="157">
        <f t="shared" si="6"/>
        <v>602</v>
      </c>
      <c r="M7" s="157">
        <v>1</v>
      </c>
      <c r="N7" s="157">
        <v>13</v>
      </c>
      <c r="O7" s="157">
        <v>19</v>
      </c>
      <c r="P7" s="157">
        <v>3</v>
      </c>
      <c r="Q7" s="157" t="s">
        <v>17</v>
      </c>
      <c r="R7" s="157">
        <v>538980</v>
      </c>
      <c r="S7" s="157">
        <v>192596</v>
      </c>
      <c r="T7" s="157">
        <v>5</v>
      </c>
    </row>
    <row r="8" spans="1:20" hidden="1" outlineLevel="4">
      <c r="A8" s="157">
        <v>3</v>
      </c>
      <c r="B8" s="157" t="s">
        <v>15</v>
      </c>
      <c r="C8" s="157" t="s">
        <v>4</v>
      </c>
      <c r="D8" s="157" t="s">
        <v>21</v>
      </c>
      <c r="E8" s="81">
        <v>1</v>
      </c>
      <c r="F8" s="82">
        <f t="shared" si="0"/>
        <v>5.3587962962962964E-3</v>
      </c>
      <c r="G8" s="82">
        <f t="shared" si="1"/>
        <v>3.8229166666666668E-2</v>
      </c>
      <c r="H8" s="157">
        <f t="shared" si="2"/>
        <v>1</v>
      </c>
      <c r="I8" s="157">
        <f t="shared" si="3"/>
        <v>0</v>
      </c>
      <c r="J8" s="157">
        <f t="shared" si="4"/>
        <v>0</v>
      </c>
      <c r="K8" s="157">
        <f t="shared" si="5"/>
        <v>0</v>
      </c>
      <c r="L8" s="157">
        <f t="shared" si="6"/>
        <v>1</v>
      </c>
      <c r="M8" s="157">
        <v>1</v>
      </c>
      <c r="N8" s="157">
        <v>13</v>
      </c>
      <c r="O8" s="157">
        <v>20</v>
      </c>
      <c r="P8" s="157">
        <v>3</v>
      </c>
      <c r="Q8" s="157" t="s">
        <v>17</v>
      </c>
      <c r="R8" s="157">
        <v>463</v>
      </c>
      <c r="S8" s="157">
        <v>3303</v>
      </c>
      <c r="T8" s="157">
        <v>5</v>
      </c>
    </row>
    <row r="9" spans="1:20" hidden="1" outlineLevel="4">
      <c r="A9" s="157">
        <v>3</v>
      </c>
      <c r="B9" s="157" t="s">
        <v>15</v>
      </c>
      <c r="C9" s="157" t="s">
        <v>4</v>
      </c>
      <c r="D9" s="157" t="s">
        <v>22</v>
      </c>
      <c r="E9" s="81">
        <v>5</v>
      </c>
      <c r="F9" s="82">
        <f t="shared" si="0"/>
        <v>2.3354166666666665E-2</v>
      </c>
      <c r="G9" s="82">
        <f t="shared" si="1"/>
        <v>2.476851851851852E-3</v>
      </c>
      <c r="H9" s="157">
        <f t="shared" si="2"/>
        <v>5</v>
      </c>
      <c r="I9" s="157">
        <f t="shared" si="3"/>
        <v>0</v>
      </c>
      <c r="J9" s="157">
        <f t="shared" si="4"/>
        <v>0</v>
      </c>
      <c r="K9" s="157">
        <f t="shared" si="5"/>
        <v>0</v>
      </c>
      <c r="L9" s="157">
        <f t="shared" si="6"/>
        <v>5</v>
      </c>
      <c r="M9" s="157">
        <v>1</v>
      </c>
      <c r="N9" s="157">
        <v>13</v>
      </c>
      <c r="O9" s="157">
        <v>21</v>
      </c>
      <c r="P9" s="157">
        <v>3</v>
      </c>
      <c r="Q9" s="157" t="s">
        <v>17</v>
      </c>
      <c r="R9" s="157">
        <v>10089</v>
      </c>
      <c r="S9" s="157">
        <v>1070</v>
      </c>
      <c r="T9" s="157">
        <v>5</v>
      </c>
    </row>
    <row r="10" spans="1:20" hidden="1" outlineLevel="4">
      <c r="A10" s="157">
        <v>3</v>
      </c>
      <c r="B10" s="157" t="s">
        <v>15</v>
      </c>
      <c r="C10" s="157" t="s">
        <v>4</v>
      </c>
      <c r="D10" s="157" t="s">
        <v>108</v>
      </c>
      <c r="E10" s="81">
        <v>307</v>
      </c>
      <c r="F10" s="82">
        <f t="shared" si="0"/>
        <v>1.0144355471106285E-2</v>
      </c>
      <c r="G10" s="82">
        <f t="shared" si="1"/>
        <v>1.4141482687899626E-3</v>
      </c>
      <c r="H10" s="157">
        <f t="shared" si="2"/>
        <v>307</v>
      </c>
      <c r="I10" s="157">
        <f t="shared" si="3"/>
        <v>0</v>
      </c>
      <c r="J10" s="157">
        <f t="shared" si="4"/>
        <v>0</v>
      </c>
      <c r="K10" s="157">
        <f t="shared" si="5"/>
        <v>307</v>
      </c>
      <c r="L10" s="157">
        <f t="shared" si="6"/>
        <v>0</v>
      </c>
      <c r="M10" s="157">
        <v>3</v>
      </c>
      <c r="N10" s="157">
        <v>13</v>
      </c>
      <c r="O10" s="157">
        <v>58</v>
      </c>
      <c r="P10" s="157">
        <v>3</v>
      </c>
      <c r="Q10" s="157" t="s">
        <v>17</v>
      </c>
      <c r="R10" s="157">
        <v>269077</v>
      </c>
      <c r="S10" s="157">
        <v>37510</v>
      </c>
      <c r="T10" s="157">
        <v>5</v>
      </c>
    </row>
    <row r="11" spans="1:20" hidden="1" outlineLevel="4">
      <c r="A11" s="157">
        <v>3</v>
      </c>
      <c r="B11" s="157" t="s">
        <v>15</v>
      </c>
      <c r="C11" s="157" t="s">
        <v>4</v>
      </c>
      <c r="D11" s="157" t="s">
        <v>109</v>
      </c>
      <c r="E11" s="81">
        <v>185</v>
      </c>
      <c r="F11" s="82">
        <f t="shared" si="0"/>
        <v>7.8401526526526537E-3</v>
      </c>
      <c r="G11" s="82">
        <f t="shared" si="1"/>
        <v>1.1180555555555555E-3</v>
      </c>
      <c r="H11" s="157">
        <f t="shared" si="2"/>
        <v>185</v>
      </c>
      <c r="I11" s="157">
        <f t="shared" si="3"/>
        <v>0</v>
      </c>
      <c r="J11" s="157">
        <f t="shared" si="4"/>
        <v>0</v>
      </c>
      <c r="K11" s="157">
        <f t="shared" si="5"/>
        <v>185</v>
      </c>
      <c r="L11" s="157">
        <f t="shared" si="6"/>
        <v>0</v>
      </c>
      <c r="M11" s="157">
        <v>3</v>
      </c>
      <c r="N11" s="157">
        <v>13</v>
      </c>
      <c r="O11" s="157">
        <v>162</v>
      </c>
      <c r="P11" s="157">
        <v>3</v>
      </c>
      <c r="Q11" s="157" t="s">
        <v>17</v>
      </c>
      <c r="R11" s="157">
        <v>125317</v>
      </c>
      <c r="S11" s="157">
        <v>17871</v>
      </c>
      <c r="T11" s="157">
        <v>5</v>
      </c>
    </row>
    <row r="12" spans="1:20" hidden="1" outlineLevel="4">
      <c r="A12" s="157">
        <v>3</v>
      </c>
      <c r="B12" s="157" t="s">
        <v>15</v>
      </c>
      <c r="C12" s="157" t="s">
        <v>4</v>
      </c>
      <c r="D12" s="157" t="s">
        <v>110</v>
      </c>
      <c r="E12" s="81">
        <v>2</v>
      </c>
      <c r="F12" s="82">
        <f t="shared" si="0"/>
        <v>4.1724537037037034E-3</v>
      </c>
      <c r="G12" s="82">
        <f t="shared" si="1"/>
        <v>2.0428240740740741E-3</v>
      </c>
      <c r="H12" s="157">
        <f t="shared" si="2"/>
        <v>2</v>
      </c>
      <c r="I12" s="157">
        <f t="shared" si="3"/>
        <v>0</v>
      </c>
      <c r="J12" s="157">
        <f t="shared" si="4"/>
        <v>0</v>
      </c>
      <c r="K12" s="157">
        <f t="shared" si="5"/>
        <v>2</v>
      </c>
      <c r="L12" s="157">
        <f t="shared" si="6"/>
        <v>0</v>
      </c>
      <c r="M12" s="157">
        <v>3</v>
      </c>
      <c r="N12" s="157">
        <v>13</v>
      </c>
      <c r="O12" s="157">
        <v>207</v>
      </c>
      <c r="P12" s="157">
        <v>3</v>
      </c>
      <c r="Q12" s="157" t="s">
        <v>17</v>
      </c>
      <c r="R12" s="157">
        <v>721</v>
      </c>
      <c r="S12" s="157">
        <v>353</v>
      </c>
      <c r="T12" s="157">
        <v>5</v>
      </c>
    </row>
    <row r="13" spans="1:20" hidden="1" outlineLevel="4">
      <c r="A13" s="157">
        <v>3</v>
      </c>
      <c r="B13" s="157" t="s">
        <v>15</v>
      </c>
      <c r="C13" s="157" t="s">
        <v>4</v>
      </c>
      <c r="D13" s="157" t="s">
        <v>107</v>
      </c>
      <c r="E13" s="81">
        <v>17</v>
      </c>
      <c r="F13" s="82">
        <f t="shared" si="0"/>
        <v>1.187431917211329E-2</v>
      </c>
      <c r="G13" s="82">
        <f t="shared" si="1"/>
        <v>6.8082788671023961E-7</v>
      </c>
      <c r="H13" s="157">
        <f t="shared" si="2"/>
        <v>17</v>
      </c>
      <c r="I13" s="157">
        <f t="shared" si="3"/>
        <v>0</v>
      </c>
      <c r="J13" s="157">
        <f t="shared" si="4"/>
        <v>0</v>
      </c>
      <c r="K13" s="157">
        <f t="shared" si="5"/>
        <v>0</v>
      </c>
      <c r="L13" s="157">
        <f t="shared" si="6"/>
        <v>17</v>
      </c>
      <c r="M13" s="157">
        <v>8</v>
      </c>
      <c r="N13" s="157">
        <v>13</v>
      </c>
      <c r="O13" s="157">
        <v>217</v>
      </c>
      <c r="P13" s="157">
        <v>3</v>
      </c>
      <c r="Q13" s="157" t="s">
        <v>17</v>
      </c>
      <c r="R13" s="157">
        <v>17441</v>
      </c>
      <c r="S13" s="157">
        <v>1</v>
      </c>
      <c r="T13" s="157">
        <v>5</v>
      </c>
    </row>
    <row r="14" spans="1:20" outlineLevel="3" collapsed="1">
      <c r="A14" s="157"/>
      <c r="B14" s="157"/>
      <c r="C14" s="158" t="s">
        <v>144</v>
      </c>
      <c r="D14" s="158"/>
      <c r="E14" s="148">
        <f>SUBTOTAL(9,E5:E13)</f>
        <v>1939</v>
      </c>
      <c r="F14" s="149"/>
      <c r="G14" s="149"/>
      <c r="H14" s="157">
        <f>SUBTOTAL(9,H5:H13)</f>
        <v>1939</v>
      </c>
      <c r="I14" s="157">
        <f>SUBTOTAL(9,I5:I13)</f>
        <v>0</v>
      </c>
      <c r="J14" s="157">
        <f>SUBTOTAL(9,J5:J13)</f>
        <v>0</v>
      </c>
      <c r="K14" s="157">
        <f>SUBTOTAL(9,K5:K13)</f>
        <v>494</v>
      </c>
      <c r="L14" s="157">
        <f>SUBTOTAL(9,L5:L13)</f>
        <v>1445</v>
      </c>
      <c r="M14" s="157"/>
      <c r="N14" s="157"/>
      <c r="O14" s="157"/>
      <c r="P14" s="157"/>
      <c r="Q14" s="157"/>
      <c r="R14" s="157">
        <f>SUBTOTAL(9,R5:R13)</f>
        <v>1524006</v>
      </c>
      <c r="S14" s="157">
        <f>SUBTOTAL(9,S5:S13)</f>
        <v>346502</v>
      </c>
      <c r="T14" s="157"/>
    </row>
    <row r="15" spans="1:20" hidden="1" outlineLevel="4">
      <c r="A15" s="157">
        <v>3</v>
      </c>
      <c r="B15" s="157" t="s">
        <v>15</v>
      </c>
      <c r="C15" s="157" t="s">
        <v>5</v>
      </c>
      <c r="D15" s="157" t="s">
        <v>112</v>
      </c>
      <c r="E15" s="81">
        <v>11</v>
      </c>
      <c r="F15" s="82">
        <f t="shared" si="0"/>
        <v>1.0449284511784512E-2</v>
      </c>
      <c r="G15" s="82">
        <f t="shared" si="1"/>
        <v>7.7272727272727267E-3</v>
      </c>
      <c r="H15" s="157">
        <f t="shared" si="2"/>
        <v>0</v>
      </c>
      <c r="I15" s="157">
        <f t="shared" si="3"/>
        <v>11</v>
      </c>
      <c r="J15" s="157">
        <f t="shared" si="4"/>
        <v>0</v>
      </c>
      <c r="K15" s="157">
        <f t="shared" si="5"/>
        <v>11</v>
      </c>
      <c r="L15" s="157">
        <f t="shared" si="6"/>
        <v>0</v>
      </c>
      <c r="M15" s="157">
        <v>3</v>
      </c>
      <c r="N15" s="157">
        <v>13</v>
      </c>
      <c r="O15" s="157">
        <v>198</v>
      </c>
      <c r="P15" s="157">
        <v>14</v>
      </c>
      <c r="Q15" s="157" t="s">
        <v>23</v>
      </c>
      <c r="R15" s="157">
        <v>9931</v>
      </c>
      <c r="S15" s="157">
        <v>7344</v>
      </c>
      <c r="T15" s="157">
        <v>5</v>
      </c>
    </row>
    <row r="16" spans="1:20" outlineLevel="3" collapsed="1">
      <c r="A16" s="157"/>
      <c r="B16" s="157"/>
      <c r="C16" s="159" t="s">
        <v>145</v>
      </c>
      <c r="D16" s="159"/>
      <c r="E16" s="152">
        <f>SUBTOTAL(9,E15:E15)</f>
        <v>11</v>
      </c>
      <c r="F16" s="153"/>
      <c r="G16" s="153"/>
      <c r="H16" s="157">
        <f>SUBTOTAL(9,H15:H15)</f>
        <v>0</v>
      </c>
      <c r="I16" s="157">
        <f>SUBTOTAL(9,I15:I15)</f>
        <v>11</v>
      </c>
      <c r="J16" s="157">
        <f>SUBTOTAL(9,J15:J15)</f>
        <v>0</v>
      </c>
      <c r="K16" s="157">
        <f>SUBTOTAL(9,K15:K15)</f>
        <v>11</v>
      </c>
      <c r="L16" s="157">
        <f>SUBTOTAL(9,L15:L15)</f>
        <v>0</v>
      </c>
      <c r="M16" s="157"/>
      <c r="N16" s="157"/>
      <c r="O16" s="157"/>
      <c r="P16" s="157"/>
      <c r="Q16" s="157"/>
      <c r="R16" s="157">
        <f>SUBTOTAL(9,R15:R15)</f>
        <v>9931</v>
      </c>
      <c r="S16" s="157">
        <f>SUBTOTAL(9,S15:S15)</f>
        <v>7344</v>
      </c>
      <c r="T16" s="157"/>
    </row>
    <row r="17" spans="1:20" ht="15.6" outlineLevel="2">
      <c r="A17" s="157"/>
      <c r="B17" s="111" t="s">
        <v>81</v>
      </c>
      <c r="C17" s="77"/>
      <c r="D17" s="77"/>
      <c r="E17" s="78">
        <f>SUBTOTAL(9,E5:E15)</f>
        <v>1950</v>
      </c>
      <c r="F17" s="79">
        <v>9.1045643399810059E-3</v>
      </c>
      <c r="G17" s="79">
        <v>2.1002255460588794E-3</v>
      </c>
      <c r="H17" s="157">
        <f>SUBTOTAL(9,H5:H15)</f>
        <v>1939</v>
      </c>
      <c r="I17" s="157">
        <f>SUBTOTAL(9,I5:I15)</f>
        <v>11</v>
      </c>
      <c r="J17" s="157">
        <f>SUBTOTAL(9,J5:J15)</f>
        <v>0</v>
      </c>
      <c r="K17" s="157">
        <f>SUBTOTAL(9,K5:K15)</f>
        <v>505</v>
      </c>
      <c r="L17" s="157">
        <f>SUBTOTAL(9,L5:L15)</f>
        <v>1445</v>
      </c>
      <c r="M17" s="157"/>
      <c r="N17" s="157"/>
      <c r="O17" s="157"/>
      <c r="P17" s="157"/>
      <c r="Q17" s="157"/>
      <c r="R17" s="157">
        <f>SUBTOTAL(9,R5:R15)</f>
        <v>1533937</v>
      </c>
      <c r="S17" s="157">
        <f>SUBTOTAL(9,S5:S15)</f>
        <v>353846</v>
      </c>
      <c r="T17" s="157"/>
    </row>
    <row r="18" spans="1:20" hidden="1" outlineLevel="4">
      <c r="A18" s="157">
        <v>3</v>
      </c>
      <c r="B18" s="157" t="s">
        <v>24</v>
      </c>
      <c r="C18" s="157" t="s">
        <v>4</v>
      </c>
      <c r="D18" s="157" t="s">
        <v>16</v>
      </c>
      <c r="E18" s="81">
        <v>236</v>
      </c>
      <c r="F18" s="82">
        <f t="shared" si="0"/>
        <v>5.0881787507846832E-3</v>
      </c>
      <c r="G18" s="82">
        <f t="shared" si="1"/>
        <v>3.8145401757689896E-4</v>
      </c>
      <c r="H18" s="157">
        <f t="shared" si="2"/>
        <v>236</v>
      </c>
      <c r="I18" s="157">
        <f t="shared" si="3"/>
        <v>0</v>
      </c>
      <c r="J18" s="157">
        <f t="shared" si="4"/>
        <v>0</v>
      </c>
      <c r="K18" s="157">
        <f t="shared" si="5"/>
        <v>0</v>
      </c>
      <c r="L18" s="157">
        <f t="shared" si="6"/>
        <v>236</v>
      </c>
      <c r="M18" s="157">
        <v>1</v>
      </c>
      <c r="N18" s="157">
        <v>30</v>
      </c>
      <c r="O18" s="157">
        <v>17</v>
      </c>
      <c r="P18" s="157">
        <v>3</v>
      </c>
      <c r="Q18" s="157" t="s">
        <v>17</v>
      </c>
      <c r="R18" s="157">
        <v>103750</v>
      </c>
      <c r="S18" s="157">
        <v>7778</v>
      </c>
      <c r="T18" s="157">
        <v>5</v>
      </c>
    </row>
    <row r="19" spans="1:20" hidden="1" outlineLevel="4">
      <c r="A19" s="157">
        <v>3</v>
      </c>
      <c r="B19" s="157" t="s">
        <v>24</v>
      </c>
      <c r="C19" s="157" t="s">
        <v>4</v>
      </c>
      <c r="D19" s="157" t="s">
        <v>19</v>
      </c>
      <c r="E19" s="81">
        <v>119</v>
      </c>
      <c r="F19" s="82">
        <f t="shared" si="0"/>
        <v>4.6587107065048242E-3</v>
      </c>
      <c r="G19" s="82">
        <f t="shared" si="1"/>
        <v>6.633208839091192E-4</v>
      </c>
      <c r="H19" s="157">
        <f t="shared" si="2"/>
        <v>119</v>
      </c>
      <c r="I19" s="157">
        <f t="shared" si="3"/>
        <v>0</v>
      </c>
      <c r="J19" s="157">
        <f t="shared" si="4"/>
        <v>0</v>
      </c>
      <c r="K19" s="157">
        <f t="shared" si="5"/>
        <v>0</v>
      </c>
      <c r="L19" s="157">
        <f t="shared" si="6"/>
        <v>119</v>
      </c>
      <c r="M19" s="157">
        <v>1</v>
      </c>
      <c r="N19" s="157">
        <v>30</v>
      </c>
      <c r="O19" s="157">
        <v>18</v>
      </c>
      <c r="P19" s="157">
        <v>3</v>
      </c>
      <c r="Q19" s="157" t="s">
        <v>17</v>
      </c>
      <c r="R19" s="157">
        <v>47899</v>
      </c>
      <c r="S19" s="157">
        <v>6820</v>
      </c>
      <c r="T19" s="157">
        <v>5</v>
      </c>
    </row>
    <row r="20" spans="1:20" hidden="1" outlineLevel="4">
      <c r="A20" s="157">
        <v>3</v>
      </c>
      <c r="B20" s="157" t="s">
        <v>24</v>
      </c>
      <c r="C20" s="157" t="s">
        <v>4</v>
      </c>
      <c r="D20" s="157" t="s">
        <v>21</v>
      </c>
      <c r="E20" s="81">
        <v>38</v>
      </c>
      <c r="F20" s="82">
        <f t="shared" si="0"/>
        <v>4.795017056530214E-3</v>
      </c>
      <c r="G20" s="82">
        <f t="shared" si="1"/>
        <v>1.7330653021442493E-4</v>
      </c>
      <c r="H20" s="157">
        <f t="shared" si="2"/>
        <v>38</v>
      </c>
      <c r="I20" s="157">
        <f t="shared" si="3"/>
        <v>0</v>
      </c>
      <c r="J20" s="157">
        <f t="shared" si="4"/>
        <v>0</v>
      </c>
      <c r="K20" s="157">
        <f t="shared" si="5"/>
        <v>0</v>
      </c>
      <c r="L20" s="157">
        <f t="shared" si="6"/>
        <v>38</v>
      </c>
      <c r="M20" s="157">
        <v>1</v>
      </c>
      <c r="N20" s="157">
        <v>30</v>
      </c>
      <c r="O20" s="157">
        <v>20</v>
      </c>
      <c r="P20" s="157">
        <v>3</v>
      </c>
      <c r="Q20" s="157" t="s">
        <v>17</v>
      </c>
      <c r="R20" s="157">
        <v>15743</v>
      </c>
      <c r="S20" s="157">
        <v>569</v>
      </c>
      <c r="T20" s="157">
        <v>5</v>
      </c>
    </row>
    <row r="21" spans="1:20" hidden="1" outlineLevel="4">
      <c r="A21" s="157">
        <v>3</v>
      </c>
      <c r="B21" s="157" t="s">
        <v>24</v>
      </c>
      <c r="C21" s="157" t="s">
        <v>4</v>
      </c>
      <c r="D21" s="157" t="s">
        <v>109</v>
      </c>
      <c r="E21" s="81">
        <v>427</v>
      </c>
      <c r="F21" s="82">
        <f t="shared" si="0"/>
        <v>5.0846777691039985E-3</v>
      </c>
      <c r="G21" s="82">
        <f t="shared" si="1"/>
        <v>4.0764051522248243E-4</v>
      </c>
      <c r="H21" s="157">
        <f t="shared" si="2"/>
        <v>427</v>
      </c>
      <c r="I21" s="157">
        <f t="shared" si="3"/>
        <v>0</v>
      </c>
      <c r="J21" s="157">
        <f t="shared" si="4"/>
        <v>0</v>
      </c>
      <c r="K21" s="157">
        <f t="shared" si="5"/>
        <v>427</v>
      </c>
      <c r="L21" s="157">
        <f t="shared" si="6"/>
        <v>0</v>
      </c>
      <c r="M21" s="157">
        <v>3</v>
      </c>
      <c r="N21" s="157">
        <v>30</v>
      </c>
      <c r="O21" s="157">
        <v>162</v>
      </c>
      <c r="P21" s="157">
        <v>3</v>
      </c>
      <c r="Q21" s="157" t="s">
        <v>17</v>
      </c>
      <c r="R21" s="157">
        <v>187588</v>
      </c>
      <c r="S21" s="157">
        <v>15039</v>
      </c>
      <c r="T21" s="157">
        <v>5</v>
      </c>
    </row>
    <row r="22" spans="1:20" hidden="1" outlineLevel="4">
      <c r="A22" s="157">
        <v>3</v>
      </c>
      <c r="B22" s="157" t="s">
        <v>24</v>
      </c>
      <c r="C22" s="157" t="s">
        <v>4</v>
      </c>
      <c r="D22" s="157" t="s">
        <v>107</v>
      </c>
      <c r="E22" s="81">
        <v>7</v>
      </c>
      <c r="F22" s="82">
        <f t="shared" si="0"/>
        <v>1.2703373015873017E-2</v>
      </c>
      <c r="G22" s="82">
        <f t="shared" si="1"/>
        <v>0</v>
      </c>
      <c r="H22" s="157">
        <f t="shared" si="2"/>
        <v>7</v>
      </c>
      <c r="I22" s="157">
        <f t="shared" si="3"/>
        <v>0</v>
      </c>
      <c r="J22" s="157">
        <f t="shared" si="4"/>
        <v>0</v>
      </c>
      <c r="K22" s="157">
        <f t="shared" si="5"/>
        <v>0</v>
      </c>
      <c r="L22" s="157">
        <f t="shared" si="6"/>
        <v>7</v>
      </c>
      <c r="M22" s="157">
        <v>8</v>
      </c>
      <c r="N22" s="157">
        <v>30</v>
      </c>
      <c r="O22" s="157">
        <v>217</v>
      </c>
      <c r="P22" s="157">
        <v>3</v>
      </c>
      <c r="Q22" s="157" t="s">
        <v>17</v>
      </c>
      <c r="R22" s="157">
        <v>7683</v>
      </c>
      <c r="S22" s="157">
        <v>0</v>
      </c>
      <c r="T22" s="157">
        <v>5</v>
      </c>
    </row>
    <row r="23" spans="1:20" hidden="1" outlineLevel="4">
      <c r="A23" s="157">
        <v>3</v>
      </c>
      <c r="B23" s="157" t="s">
        <v>24</v>
      </c>
      <c r="C23" s="157" t="s">
        <v>4</v>
      </c>
      <c r="D23" s="157" t="s">
        <v>111</v>
      </c>
      <c r="E23" s="81">
        <v>2</v>
      </c>
      <c r="F23" s="82">
        <f t="shared" si="0"/>
        <v>1.1915509259259259E-2</v>
      </c>
      <c r="G23" s="82">
        <f t="shared" si="1"/>
        <v>1.4120370370370369E-3</v>
      </c>
      <c r="H23" s="157">
        <f t="shared" si="2"/>
        <v>2</v>
      </c>
      <c r="I23" s="157">
        <f t="shared" si="3"/>
        <v>0</v>
      </c>
      <c r="J23" s="157">
        <f t="shared" si="4"/>
        <v>0</v>
      </c>
      <c r="K23" s="157">
        <f t="shared" si="5"/>
        <v>2</v>
      </c>
      <c r="L23" s="157">
        <f t="shared" si="6"/>
        <v>0</v>
      </c>
      <c r="M23" s="157">
        <v>3</v>
      </c>
      <c r="N23" s="157">
        <v>30</v>
      </c>
      <c r="O23" s="157">
        <v>224</v>
      </c>
      <c r="P23" s="157">
        <v>3</v>
      </c>
      <c r="Q23" s="157" t="s">
        <v>17</v>
      </c>
      <c r="R23" s="157">
        <v>2059</v>
      </c>
      <c r="S23" s="157">
        <v>244</v>
      </c>
      <c r="T23" s="157">
        <v>5</v>
      </c>
    </row>
    <row r="24" spans="1:20" outlineLevel="3" collapsed="1">
      <c r="A24" s="157"/>
      <c r="B24" s="157"/>
      <c r="C24" s="158" t="s">
        <v>144</v>
      </c>
      <c r="D24" s="158"/>
      <c r="E24" s="148">
        <f>SUBTOTAL(9,E18:E23)</f>
        <v>829</v>
      </c>
      <c r="F24" s="149"/>
      <c r="G24" s="149"/>
      <c r="H24" s="157">
        <f>SUBTOTAL(9,H18:H23)</f>
        <v>829</v>
      </c>
      <c r="I24" s="157">
        <f>SUBTOTAL(9,I18:I23)</f>
        <v>0</v>
      </c>
      <c r="J24" s="157">
        <f>SUBTOTAL(9,J18:J23)</f>
        <v>0</v>
      </c>
      <c r="K24" s="157">
        <f>SUBTOTAL(9,K18:K23)</f>
        <v>429</v>
      </c>
      <c r="L24" s="157">
        <f>SUBTOTAL(9,L18:L23)</f>
        <v>400</v>
      </c>
      <c r="M24" s="157"/>
      <c r="N24" s="157"/>
      <c r="O24" s="157"/>
      <c r="P24" s="157"/>
      <c r="Q24" s="157"/>
      <c r="R24" s="157">
        <f>SUBTOTAL(9,R18:R23)</f>
        <v>364722</v>
      </c>
      <c r="S24" s="157">
        <f>SUBTOTAL(9,S18:S23)</f>
        <v>30450</v>
      </c>
      <c r="T24" s="157"/>
    </row>
    <row r="25" spans="1:20" hidden="1" outlineLevel="4">
      <c r="A25" s="157">
        <v>3</v>
      </c>
      <c r="B25" s="157" t="s">
        <v>24</v>
      </c>
      <c r="C25" s="157" t="s">
        <v>6</v>
      </c>
      <c r="D25" s="157" t="s">
        <v>113</v>
      </c>
      <c r="E25" s="81">
        <v>375</v>
      </c>
      <c r="F25" s="82">
        <f t="shared" si="0"/>
        <v>1.5294691358024692E-2</v>
      </c>
      <c r="G25" s="82">
        <f t="shared" si="1"/>
        <v>2.3406790123456792E-3</v>
      </c>
      <c r="H25" s="157">
        <f t="shared" si="2"/>
        <v>0</v>
      </c>
      <c r="I25" s="157">
        <f t="shared" si="3"/>
        <v>0</v>
      </c>
      <c r="J25" s="157">
        <f t="shared" si="4"/>
        <v>375</v>
      </c>
      <c r="K25" s="157">
        <f t="shared" si="5"/>
        <v>375</v>
      </c>
      <c r="L25" s="157">
        <f t="shared" si="6"/>
        <v>0</v>
      </c>
      <c r="M25" s="157">
        <v>3</v>
      </c>
      <c r="N25" s="157">
        <v>30</v>
      </c>
      <c r="O25" s="157">
        <v>202</v>
      </c>
      <c r="P25" s="157">
        <v>5</v>
      </c>
      <c r="Q25" s="157" t="s">
        <v>6</v>
      </c>
      <c r="R25" s="157">
        <v>495548</v>
      </c>
      <c r="S25" s="157">
        <v>75838</v>
      </c>
      <c r="T25" s="157">
        <v>5</v>
      </c>
    </row>
    <row r="26" spans="1:20" hidden="1" outlineLevel="4">
      <c r="A26" s="157">
        <v>3</v>
      </c>
      <c r="B26" s="157" t="s">
        <v>24</v>
      </c>
      <c r="C26" s="157" t="s">
        <v>6</v>
      </c>
      <c r="D26" s="157" t="s">
        <v>168</v>
      </c>
      <c r="E26" s="81">
        <v>200</v>
      </c>
      <c r="F26" s="82">
        <f t="shared" si="0"/>
        <v>6.2661458333333328E-3</v>
      </c>
      <c r="G26" s="82">
        <f t="shared" si="1"/>
        <v>8.2202546296296294E-3</v>
      </c>
      <c r="H26" s="157">
        <f t="shared" si="2"/>
        <v>0</v>
      </c>
      <c r="I26" s="157">
        <f t="shared" si="3"/>
        <v>0</v>
      </c>
      <c r="J26" s="157">
        <f t="shared" si="4"/>
        <v>200</v>
      </c>
      <c r="K26" s="157">
        <f t="shared" si="5"/>
        <v>0</v>
      </c>
      <c r="L26" s="157">
        <f t="shared" si="6"/>
        <v>200</v>
      </c>
      <c r="M26" s="157">
        <v>1</v>
      </c>
      <c r="N26" s="157">
        <v>30</v>
      </c>
      <c r="O26" s="157">
        <v>233</v>
      </c>
      <c r="P26" s="157">
        <v>5</v>
      </c>
      <c r="Q26" s="157" t="s">
        <v>6</v>
      </c>
      <c r="R26" s="157">
        <v>108279</v>
      </c>
      <c r="S26" s="157">
        <v>142046</v>
      </c>
      <c r="T26" s="157">
        <v>5</v>
      </c>
    </row>
    <row r="27" spans="1:20" outlineLevel="3" collapsed="1">
      <c r="A27" s="157"/>
      <c r="B27" s="157"/>
      <c r="C27" s="160" t="s">
        <v>146</v>
      </c>
      <c r="D27" s="160"/>
      <c r="E27" s="154">
        <f>SUBTOTAL(9,E25:E26)</f>
        <v>575</v>
      </c>
      <c r="F27" s="155"/>
      <c r="G27" s="155"/>
      <c r="H27" s="157">
        <f>SUBTOTAL(9,H25:H26)</f>
        <v>0</v>
      </c>
      <c r="I27" s="157">
        <f>SUBTOTAL(9,I25:I26)</f>
        <v>0</v>
      </c>
      <c r="J27" s="157">
        <f>SUBTOTAL(9,J25:J26)</f>
        <v>575</v>
      </c>
      <c r="K27" s="157">
        <f>SUBTOTAL(9,K25:K26)</f>
        <v>375</v>
      </c>
      <c r="L27" s="157">
        <f>SUBTOTAL(9,L25:L26)</f>
        <v>200</v>
      </c>
      <c r="M27" s="157"/>
      <c r="N27" s="157"/>
      <c r="O27" s="157"/>
      <c r="P27" s="157"/>
      <c r="Q27" s="157"/>
      <c r="R27" s="157">
        <f>SUBTOTAL(9,R25:R26)</f>
        <v>603827</v>
      </c>
      <c r="S27" s="157">
        <f>SUBTOTAL(9,S25:S26)</f>
        <v>217884</v>
      </c>
      <c r="T27" s="157"/>
    </row>
    <row r="28" spans="1:20" ht="15.6" outlineLevel="2">
      <c r="A28" s="157"/>
      <c r="B28" s="111" t="s">
        <v>82</v>
      </c>
      <c r="C28" s="77"/>
      <c r="D28" s="77"/>
      <c r="E28" s="78">
        <f>SUBTOTAL(9,E18:E26)</f>
        <v>1404</v>
      </c>
      <c r="F28" s="79">
        <v>7.984371702543E-3</v>
      </c>
      <c r="G28" s="79">
        <v>2.0471767173156062E-3</v>
      </c>
      <c r="H28" s="157">
        <f>SUBTOTAL(9,H18:H26)</f>
        <v>829</v>
      </c>
      <c r="I28" s="157">
        <f>SUBTOTAL(9,I18:I26)</f>
        <v>0</v>
      </c>
      <c r="J28" s="157">
        <f>SUBTOTAL(9,J18:J26)</f>
        <v>575</v>
      </c>
      <c r="K28" s="157">
        <f>SUBTOTAL(9,K18:K26)</f>
        <v>804</v>
      </c>
      <c r="L28" s="157">
        <f>SUBTOTAL(9,L18:L26)</f>
        <v>600</v>
      </c>
      <c r="M28" s="157"/>
      <c r="N28" s="157"/>
      <c r="O28" s="157"/>
      <c r="P28" s="157"/>
      <c r="Q28" s="157"/>
      <c r="R28" s="157">
        <f>SUBTOTAL(9,R18:R26)</f>
        <v>968549</v>
      </c>
      <c r="S28" s="157">
        <f>SUBTOTAL(9,S18:S26)</f>
        <v>248334</v>
      </c>
      <c r="T28" s="157"/>
    </row>
    <row r="29" spans="1:20" hidden="1" outlineLevel="4">
      <c r="A29" s="157">
        <v>3</v>
      </c>
      <c r="B29" s="157" t="s">
        <v>25</v>
      </c>
      <c r="C29" s="157" t="s">
        <v>4</v>
      </c>
      <c r="D29" s="157" t="s">
        <v>16</v>
      </c>
      <c r="E29" s="81">
        <v>42</v>
      </c>
      <c r="F29" s="82">
        <f t="shared" si="0"/>
        <v>1.0328758818342151E-2</v>
      </c>
      <c r="G29" s="82">
        <f t="shared" si="1"/>
        <v>3.5951278659611991E-3</v>
      </c>
      <c r="H29" s="157">
        <f t="shared" si="2"/>
        <v>42</v>
      </c>
      <c r="I29" s="157">
        <f t="shared" si="3"/>
        <v>0</v>
      </c>
      <c r="J29" s="157">
        <f t="shared" si="4"/>
        <v>0</v>
      </c>
      <c r="K29" s="157">
        <f t="shared" si="5"/>
        <v>0</v>
      </c>
      <c r="L29" s="157">
        <f t="shared" si="6"/>
        <v>42</v>
      </c>
      <c r="M29" s="157">
        <v>1</v>
      </c>
      <c r="N29" s="157">
        <v>27</v>
      </c>
      <c r="O29" s="157">
        <v>17</v>
      </c>
      <c r="P29" s="157">
        <v>3</v>
      </c>
      <c r="Q29" s="157" t="s">
        <v>17</v>
      </c>
      <c r="R29" s="157">
        <v>37481</v>
      </c>
      <c r="S29" s="157">
        <v>13046</v>
      </c>
      <c r="T29" s="157">
        <v>5</v>
      </c>
    </row>
    <row r="30" spans="1:20" hidden="1" outlineLevel="4">
      <c r="A30" s="157">
        <v>3</v>
      </c>
      <c r="B30" s="157" t="s">
        <v>25</v>
      </c>
      <c r="C30" s="157" t="s">
        <v>4</v>
      </c>
      <c r="D30" s="157" t="s">
        <v>19</v>
      </c>
      <c r="E30" s="81">
        <v>104</v>
      </c>
      <c r="F30" s="82">
        <f t="shared" si="0"/>
        <v>5.6626157407407406E-3</v>
      </c>
      <c r="G30" s="82">
        <f t="shared" si="1"/>
        <v>4.6511084401709398E-3</v>
      </c>
      <c r="H30" s="157">
        <f t="shared" si="2"/>
        <v>104</v>
      </c>
      <c r="I30" s="157">
        <f t="shared" si="3"/>
        <v>0</v>
      </c>
      <c r="J30" s="157">
        <f t="shared" si="4"/>
        <v>0</v>
      </c>
      <c r="K30" s="157">
        <f t="shared" si="5"/>
        <v>0</v>
      </c>
      <c r="L30" s="157">
        <f t="shared" si="6"/>
        <v>104</v>
      </c>
      <c r="M30" s="157">
        <v>1</v>
      </c>
      <c r="N30" s="157">
        <v>27</v>
      </c>
      <c r="O30" s="157">
        <v>18</v>
      </c>
      <c r="P30" s="157">
        <v>3</v>
      </c>
      <c r="Q30" s="157" t="s">
        <v>17</v>
      </c>
      <c r="R30" s="157">
        <v>50882</v>
      </c>
      <c r="S30" s="157">
        <v>41793</v>
      </c>
      <c r="T30" s="157">
        <v>5</v>
      </c>
    </row>
    <row r="31" spans="1:20" hidden="1" outlineLevel="4">
      <c r="A31" s="157">
        <v>3</v>
      </c>
      <c r="B31" s="157" t="s">
        <v>25</v>
      </c>
      <c r="C31" s="157" t="s">
        <v>4</v>
      </c>
      <c r="D31" s="157" t="s">
        <v>21</v>
      </c>
      <c r="E31" s="81">
        <v>9</v>
      </c>
      <c r="F31" s="82">
        <f t="shared" si="0"/>
        <v>4.8443930041152262E-3</v>
      </c>
      <c r="G31" s="82">
        <f t="shared" si="1"/>
        <v>4.6489197530864201E-3</v>
      </c>
      <c r="H31" s="157">
        <f t="shared" si="2"/>
        <v>9</v>
      </c>
      <c r="I31" s="157">
        <f t="shared" si="3"/>
        <v>0</v>
      </c>
      <c r="J31" s="157">
        <f t="shared" si="4"/>
        <v>0</v>
      </c>
      <c r="K31" s="157">
        <f t="shared" si="5"/>
        <v>0</v>
      </c>
      <c r="L31" s="157">
        <f t="shared" si="6"/>
        <v>9</v>
      </c>
      <c r="M31" s="157">
        <v>1</v>
      </c>
      <c r="N31" s="157">
        <v>27</v>
      </c>
      <c r="O31" s="157">
        <v>20</v>
      </c>
      <c r="P31" s="157">
        <v>3</v>
      </c>
      <c r="Q31" s="157" t="s">
        <v>17</v>
      </c>
      <c r="R31" s="157">
        <v>3767</v>
      </c>
      <c r="S31" s="157">
        <v>3615</v>
      </c>
      <c r="T31" s="157">
        <v>5</v>
      </c>
    </row>
    <row r="32" spans="1:20" hidden="1" outlineLevel="4">
      <c r="A32" s="157">
        <v>3</v>
      </c>
      <c r="B32" s="157" t="s">
        <v>25</v>
      </c>
      <c r="C32" s="157" t="s">
        <v>4</v>
      </c>
      <c r="D32" s="157" t="s">
        <v>109</v>
      </c>
      <c r="E32" s="81">
        <v>260</v>
      </c>
      <c r="F32" s="82">
        <f t="shared" si="0"/>
        <v>6.5501246438746438E-3</v>
      </c>
      <c r="G32" s="82">
        <f t="shared" si="1"/>
        <v>2.8271011396011395E-3</v>
      </c>
      <c r="H32" s="157">
        <f t="shared" si="2"/>
        <v>260</v>
      </c>
      <c r="I32" s="157">
        <f t="shared" si="3"/>
        <v>0</v>
      </c>
      <c r="J32" s="157">
        <f t="shared" si="4"/>
        <v>0</v>
      </c>
      <c r="K32" s="157">
        <f t="shared" si="5"/>
        <v>260</v>
      </c>
      <c r="L32" s="157">
        <f t="shared" si="6"/>
        <v>0</v>
      </c>
      <c r="M32" s="157">
        <v>3</v>
      </c>
      <c r="N32" s="157">
        <v>27</v>
      </c>
      <c r="O32" s="157">
        <v>162</v>
      </c>
      <c r="P32" s="157">
        <v>3</v>
      </c>
      <c r="Q32" s="157" t="s">
        <v>17</v>
      </c>
      <c r="R32" s="157">
        <v>147142</v>
      </c>
      <c r="S32" s="157">
        <v>63508</v>
      </c>
      <c r="T32" s="157">
        <v>5</v>
      </c>
    </row>
    <row r="33" spans="1:20" hidden="1" outlineLevel="4">
      <c r="A33" s="157">
        <v>3</v>
      </c>
      <c r="B33" s="157" t="s">
        <v>25</v>
      </c>
      <c r="C33" s="157" t="s">
        <v>4</v>
      </c>
      <c r="D33" s="157" t="s">
        <v>107</v>
      </c>
      <c r="E33" s="81">
        <v>65</v>
      </c>
      <c r="F33" s="82">
        <f t="shared" si="0"/>
        <v>1.6263710826210826E-2</v>
      </c>
      <c r="G33" s="82">
        <f t="shared" si="1"/>
        <v>3.5612535612535615E-7</v>
      </c>
      <c r="H33" s="157">
        <f t="shared" si="2"/>
        <v>65</v>
      </c>
      <c r="I33" s="157">
        <f t="shared" si="3"/>
        <v>0</v>
      </c>
      <c r="J33" s="157">
        <f t="shared" si="4"/>
        <v>0</v>
      </c>
      <c r="K33" s="157">
        <f t="shared" si="5"/>
        <v>0</v>
      </c>
      <c r="L33" s="157">
        <f t="shared" si="6"/>
        <v>65</v>
      </c>
      <c r="M33" s="157">
        <v>8</v>
      </c>
      <c r="N33" s="157">
        <v>27</v>
      </c>
      <c r="O33" s="157">
        <v>217</v>
      </c>
      <c r="P33" s="157">
        <v>3</v>
      </c>
      <c r="Q33" s="157" t="s">
        <v>17</v>
      </c>
      <c r="R33" s="157">
        <v>91337</v>
      </c>
      <c r="S33" s="157">
        <v>2</v>
      </c>
      <c r="T33" s="157">
        <v>5</v>
      </c>
    </row>
    <row r="34" spans="1:20" hidden="1" outlineLevel="4">
      <c r="A34" s="157">
        <v>3</v>
      </c>
      <c r="B34" s="157" t="s">
        <v>25</v>
      </c>
      <c r="C34" s="157" t="s">
        <v>4</v>
      </c>
      <c r="D34" s="157" t="s">
        <v>111</v>
      </c>
      <c r="E34" s="81">
        <v>1</v>
      </c>
      <c r="F34" s="82">
        <f t="shared" si="0"/>
        <v>6.6319444444444446E-3</v>
      </c>
      <c r="G34" s="82">
        <f t="shared" si="1"/>
        <v>4.0162037037037041E-3</v>
      </c>
      <c r="H34" s="157">
        <f t="shared" si="2"/>
        <v>1</v>
      </c>
      <c r="I34" s="157">
        <f t="shared" si="3"/>
        <v>0</v>
      </c>
      <c r="J34" s="157">
        <f t="shared" si="4"/>
        <v>0</v>
      </c>
      <c r="K34" s="157">
        <f t="shared" si="5"/>
        <v>1</v>
      </c>
      <c r="L34" s="157">
        <f t="shared" si="6"/>
        <v>0</v>
      </c>
      <c r="M34" s="157">
        <v>3</v>
      </c>
      <c r="N34" s="157">
        <v>27</v>
      </c>
      <c r="O34" s="157">
        <v>224</v>
      </c>
      <c r="P34" s="157">
        <v>3</v>
      </c>
      <c r="Q34" s="157" t="s">
        <v>17</v>
      </c>
      <c r="R34" s="157">
        <v>573</v>
      </c>
      <c r="S34" s="157">
        <v>347</v>
      </c>
      <c r="T34" s="157">
        <v>5</v>
      </c>
    </row>
    <row r="35" spans="1:20" outlineLevel="3" collapsed="1">
      <c r="A35" s="157"/>
      <c r="B35" s="157"/>
      <c r="C35" s="158" t="s">
        <v>144</v>
      </c>
      <c r="D35" s="158"/>
      <c r="E35" s="148">
        <f>SUBTOTAL(9,E29:E34)</f>
        <v>481</v>
      </c>
      <c r="F35" s="149"/>
      <c r="G35" s="149"/>
      <c r="H35" s="157">
        <f>SUBTOTAL(9,H29:H34)</f>
        <v>481</v>
      </c>
      <c r="I35" s="157">
        <f>SUBTOTAL(9,I29:I34)</f>
        <v>0</v>
      </c>
      <c r="J35" s="157">
        <f>SUBTOTAL(9,J29:J34)</f>
        <v>0</v>
      </c>
      <c r="K35" s="157">
        <f>SUBTOTAL(9,K29:K34)</f>
        <v>261</v>
      </c>
      <c r="L35" s="157">
        <f>SUBTOTAL(9,L29:L34)</f>
        <v>220</v>
      </c>
      <c r="M35" s="157"/>
      <c r="N35" s="157"/>
      <c r="O35" s="157"/>
      <c r="P35" s="157"/>
      <c r="Q35" s="157"/>
      <c r="R35" s="157">
        <f>SUBTOTAL(9,R29:R34)</f>
        <v>331182</v>
      </c>
      <c r="S35" s="157">
        <f>SUBTOTAL(9,S29:S34)</f>
        <v>122311</v>
      </c>
      <c r="T35" s="157"/>
    </row>
    <row r="36" spans="1:20" hidden="1" outlineLevel="4">
      <c r="A36" s="157">
        <v>3</v>
      </c>
      <c r="B36" s="157" t="s">
        <v>25</v>
      </c>
      <c r="C36" s="157" t="s">
        <v>6</v>
      </c>
      <c r="D36" s="157" t="s">
        <v>114</v>
      </c>
      <c r="E36" s="81">
        <v>199</v>
      </c>
      <c r="F36" s="82">
        <f t="shared" si="0"/>
        <v>1.9918399869718967E-2</v>
      </c>
      <c r="G36" s="82">
        <f t="shared" si="1"/>
        <v>3.2014819467708917E-3</v>
      </c>
      <c r="H36" s="157">
        <f t="shared" si="2"/>
        <v>0</v>
      </c>
      <c r="I36" s="157">
        <f t="shared" si="3"/>
        <v>0</v>
      </c>
      <c r="J36" s="157">
        <f t="shared" si="4"/>
        <v>199</v>
      </c>
      <c r="K36" s="157">
        <f t="shared" si="5"/>
        <v>199</v>
      </c>
      <c r="L36" s="157">
        <f t="shared" si="6"/>
        <v>0</v>
      </c>
      <c r="M36" s="157">
        <v>3</v>
      </c>
      <c r="N36" s="157">
        <v>27</v>
      </c>
      <c r="O36" s="157">
        <v>169</v>
      </c>
      <c r="P36" s="157">
        <v>5</v>
      </c>
      <c r="Q36" s="157" t="s">
        <v>6</v>
      </c>
      <c r="R36" s="157">
        <v>342469</v>
      </c>
      <c r="S36" s="157">
        <v>55045</v>
      </c>
      <c r="T36" s="157">
        <v>5</v>
      </c>
    </row>
    <row r="37" spans="1:20" outlineLevel="3" collapsed="1">
      <c r="A37" s="157"/>
      <c r="B37" s="157"/>
      <c r="C37" s="160" t="s">
        <v>146</v>
      </c>
      <c r="D37" s="160"/>
      <c r="E37" s="154">
        <f>SUBTOTAL(9,E36:E36)</f>
        <v>199</v>
      </c>
      <c r="F37" s="155"/>
      <c r="G37" s="155"/>
      <c r="H37" s="157">
        <f>SUBTOTAL(9,H36:H36)</f>
        <v>0</v>
      </c>
      <c r="I37" s="157">
        <f>SUBTOTAL(9,I36:I36)</f>
        <v>0</v>
      </c>
      <c r="J37" s="157">
        <f>SUBTOTAL(9,J36:J36)</f>
        <v>199</v>
      </c>
      <c r="K37" s="157">
        <f>SUBTOTAL(9,K36:K36)</f>
        <v>199</v>
      </c>
      <c r="L37" s="157">
        <f>SUBTOTAL(9,L36:L36)</f>
        <v>0</v>
      </c>
      <c r="M37" s="157"/>
      <c r="N37" s="157"/>
      <c r="O37" s="157"/>
      <c r="P37" s="157"/>
      <c r="Q37" s="157"/>
      <c r="R37" s="157">
        <f>SUBTOTAL(9,R36:R36)</f>
        <v>342469</v>
      </c>
      <c r="S37" s="157">
        <f>SUBTOTAL(9,S36:S36)</f>
        <v>55045</v>
      </c>
      <c r="T37" s="157"/>
    </row>
    <row r="38" spans="1:20" ht="15.6" outlineLevel="2">
      <c r="A38" s="157"/>
      <c r="B38" s="111" t="s">
        <v>83</v>
      </c>
      <c r="C38" s="77"/>
      <c r="D38" s="77"/>
      <c r="E38" s="78">
        <f>SUBTOTAL(9,E29:E36)</f>
        <v>680</v>
      </c>
      <c r="F38" s="79">
        <v>1.146600966775599E-2</v>
      </c>
      <c r="G38" s="79">
        <v>3.0187227668845317E-3</v>
      </c>
      <c r="H38" s="157">
        <f>SUBTOTAL(9,H29:H36)</f>
        <v>481</v>
      </c>
      <c r="I38" s="157">
        <f>SUBTOTAL(9,I29:I36)</f>
        <v>0</v>
      </c>
      <c r="J38" s="157">
        <f>SUBTOTAL(9,J29:J36)</f>
        <v>199</v>
      </c>
      <c r="K38" s="157">
        <f>SUBTOTAL(9,K29:K36)</f>
        <v>460</v>
      </c>
      <c r="L38" s="157">
        <f>SUBTOTAL(9,L29:L36)</f>
        <v>220</v>
      </c>
      <c r="M38" s="157"/>
      <c r="N38" s="157"/>
      <c r="O38" s="157"/>
      <c r="P38" s="157"/>
      <c r="Q38" s="157"/>
      <c r="R38" s="157">
        <f>SUBTOTAL(9,R29:R36)</f>
        <v>673651</v>
      </c>
      <c r="S38" s="157">
        <f>SUBTOTAL(9,S29:S36)</f>
        <v>177356</v>
      </c>
      <c r="T38" s="157"/>
    </row>
    <row r="39" spans="1:20" hidden="1" outlineLevel="4">
      <c r="A39" s="157">
        <v>3</v>
      </c>
      <c r="B39" s="157" t="s">
        <v>26</v>
      </c>
      <c r="C39" s="157" t="s">
        <v>4</v>
      </c>
      <c r="D39" s="157" t="s">
        <v>16</v>
      </c>
      <c r="E39" s="81">
        <v>535</v>
      </c>
      <c r="F39" s="82">
        <f t="shared" si="0"/>
        <v>7.0726246105919013E-3</v>
      </c>
      <c r="G39" s="82">
        <f t="shared" si="1"/>
        <v>1.2825220664589822E-2</v>
      </c>
      <c r="H39" s="157">
        <f t="shared" si="2"/>
        <v>535</v>
      </c>
      <c r="I39" s="157">
        <f t="shared" si="3"/>
        <v>0</v>
      </c>
      <c r="J39" s="157">
        <f t="shared" si="4"/>
        <v>0</v>
      </c>
      <c r="K39" s="157">
        <f t="shared" si="5"/>
        <v>0</v>
      </c>
      <c r="L39" s="157">
        <f t="shared" si="6"/>
        <v>535</v>
      </c>
      <c r="M39" s="157">
        <v>1</v>
      </c>
      <c r="N39" s="157">
        <v>16</v>
      </c>
      <c r="O39" s="157">
        <v>17</v>
      </c>
      <c r="P39" s="157">
        <v>3</v>
      </c>
      <c r="Q39" s="157" t="s">
        <v>17</v>
      </c>
      <c r="R39" s="157">
        <v>326925</v>
      </c>
      <c r="S39" s="157">
        <v>592833</v>
      </c>
      <c r="T39" s="157">
        <v>5</v>
      </c>
    </row>
    <row r="40" spans="1:20" hidden="1" outlineLevel="4">
      <c r="A40" s="157">
        <v>3</v>
      </c>
      <c r="B40" s="157" t="s">
        <v>26</v>
      </c>
      <c r="C40" s="157" t="s">
        <v>4</v>
      </c>
      <c r="D40" s="157" t="s">
        <v>19</v>
      </c>
      <c r="E40" s="81">
        <v>58</v>
      </c>
      <c r="F40" s="82">
        <f t="shared" si="0"/>
        <v>7.4720625798212004E-3</v>
      </c>
      <c r="G40" s="82">
        <f t="shared" si="1"/>
        <v>1.1347980523627075E-2</v>
      </c>
      <c r="H40" s="157">
        <f t="shared" si="2"/>
        <v>58</v>
      </c>
      <c r="I40" s="157">
        <f t="shared" si="3"/>
        <v>0</v>
      </c>
      <c r="J40" s="157">
        <f t="shared" si="4"/>
        <v>0</v>
      </c>
      <c r="K40" s="157">
        <f t="shared" si="5"/>
        <v>0</v>
      </c>
      <c r="L40" s="157">
        <f t="shared" si="6"/>
        <v>58</v>
      </c>
      <c r="M40" s="157">
        <v>1</v>
      </c>
      <c r="N40" s="157">
        <v>16</v>
      </c>
      <c r="O40" s="157">
        <v>18</v>
      </c>
      <c r="P40" s="157">
        <v>3</v>
      </c>
      <c r="Q40" s="157" t="s">
        <v>17</v>
      </c>
      <c r="R40" s="157">
        <v>37444</v>
      </c>
      <c r="S40" s="157">
        <v>56867</v>
      </c>
      <c r="T40" s="157">
        <v>5</v>
      </c>
    </row>
    <row r="41" spans="1:20" hidden="1" outlineLevel="4">
      <c r="A41" s="157">
        <v>3</v>
      </c>
      <c r="B41" s="157" t="s">
        <v>26</v>
      </c>
      <c r="C41" s="157" t="s">
        <v>4</v>
      </c>
      <c r="D41" s="157" t="s">
        <v>20</v>
      </c>
      <c r="E41" s="81">
        <v>401</v>
      </c>
      <c r="F41" s="82">
        <f t="shared" si="0"/>
        <v>7.4959303131061231E-3</v>
      </c>
      <c r="G41" s="82">
        <f t="shared" si="1"/>
        <v>1.1107416643576245E-2</v>
      </c>
      <c r="H41" s="157">
        <f t="shared" si="2"/>
        <v>401</v>
      </c>
      <c r="I41" s="157">
        <f t="shared" si="3"/>
        <v>0</v>
      </c>
      <c r="J41" s="157">
        <f t="shared" si="4"/>
        <v>0</v>
      </c>
      <c r="K41" s="157">
        <f t="shared" si="5"/>
        <v>0</v>
      </c>
      <c r="L41" s="157">
        <f t="shared" si="6"/>
        <v>401</v>
      </c>
      <c r="M41" s="157">
        <v>1</v>
      </c>
      <c r="N41" s="157">
        <v>16</v>
      </c>
      <c r="O41" s="157">
        <v>19</v>
      </c>
      <c r="P41" s="157">
        <v>3</v>
      </c>
      <c r="Q41" s="157" t="s">
        <v>17</v>
      </c>
      <c r="R41" s="157">
        <v>259707</v>
      </c>
      <c r="S41" s="157">
        <v>384832</v>
      </c>
      <c r="T41" s="157">
        <v>5</v>
      </c>
    </row>
    <row r="42" spans="1:20" hidden="1" outlineLevel="4">
      <c r="A42" s="157">
        <v>3</v>
      </c>
      <c r="B42" s="157" t="s">
        <v>26</v>
      </c>
      <c r="C42" s="157" t="s">
        <v>4</v>
      </c>
      <c r="D42" s="157" t="s">
        <v>21</v>
      </c>
      <c r="E42" s="81">
        <v>23</v>
      </c>
      <c r="F42" s="82">
        <f t="shared" si="0"/>
        <v>6.344102254428342E-3</v>
      </c>
      <c r="G42" s="82">
        <f t="shared" si="1"/>
        <v>1.1964573268921095E-2</v>
      </c>
      <c r="H42" s="157">
        <f t="shared" si="2"/>
        <v>23</v>
      </c>
      <c r="I42" s="157">
        <f t="shared" si="3"/>
        <v>0</v>
      </c>
      <c r="J42" s="157">
        <f t="shared" si="4"/>
        <v>0</v>
      </c>
      <c r="K42" s="157">
        <f t="shared" si="5"/>
        <v>0</v>
      </c>
      <c r="L42" s="157">
        <f t="shared" si="6"/>
        <v>23</v>
      </c>
      <c r="M42" s="157">
        <v>1</v>
      </c>
      <c r="N42" s="157">
        <v>16</v>
      </c>
      <c r="O42" s="157">
        <v>20</v>
      </c>
      <c r="P42" s="157">
        <v>3</v>
      </c>
      <c r="Q42" s="157" t="s">
        <v>17</v>
      </c>
      <c r="R42" s="157">
        <v>12607</v>
      </c>
      <c r="S42" s="157">
        <v>23776</v>
      </c>
      <c r="T42" s="157">
        <v>5</v>
      </c>
    </row>
    <row r="43" spans="1:20" hidden="1" outlineLevel="4">
      <c r="A43" s="157">
        <v>3</v>
      </c>
      <c r="B43" s="157" t="s">
        <v>26</v>
      </c>
      <c r="C43" s="157" t="s">
        <v>4</v>
      </c>
      <c r="D43" s="157" t="s">
        <v>22</v>
      </c>
      <c r="E43" s="81">
        <v>11</v>
      </c>
      <c r="F43" s="82">
        <f t="shared" si="0"/>
        <v>6.5162037037037037E-3</v>
      </c>
      <c r="G43" s="82">
        <f t="shared" si="1"/>
        <v>1.7778829966329967E-2</v>
      </c>
      <c r="H43" s="157">
        <f t="shared" si="2"/>
        <v>11</v>
      </c>
      <c r="I43" s="157">
        <f t="shared" si="3"/>
        <v>0</v>
      </c>
      <c r="J43" s="157">
        <f t="shared" si="4"/>
        <v>0</v>
      </c>
      <c r="K43" s="157">
        <f t="shared" si="5"/>
        <v>0</v>
      </c>
      <c r="L43" s="157">
        <f t="shared" si="6"/>
        <v>11</v>
      </c>
      <c r="M43" s="157">
        <v>1</v>
      </c>
      <c r="N43" s="157">
        <v>16</v>
      </c>
      <c r="O43" s="157">
        <v>21</v>
      </c>
      <c r="P43" s="157">
        <v>3</v>
      </c>
      <c r="Q43" s="157" t="s">
        <v>17</v>
      </c>
      <c r="R43" s="157">
        <v>6193</v>
      </c>
      <c r="S43" s="157">
        <v>16897</v>
      </c>
      <c r="T43" s="157">
        <v>5</v>
      </c>
    </row>
    <row r="44" spans="1:20" hidden="1" outlineLevel="4">
      <c r="A44" s="157">
        <v>3</v>
      </c>
      <c r="B44" s="157" t="s">
        <v>26</v>
      </c>
      <c r="C44" s="157" t="s">
        <v>4</v>
      </c>
      <c r="D44" s="157" t="s">
        <v>169</v>
      </c>
      <c r="E44" s="81">
        <v>1</v>
      </c>
      <c r="F44" s="82">
        <f t="shared" si="0"/>
        <v>6.4930555555555557E-3</v>
      </c>
      <c r="G44" s="82">
        <f t="shared" si="1"/>
        <v>7.1759259259259259E-4</v>
      </c>
      <c r="H44" s="157">
        <f t="shared" si="2"/>
        <v>1</v>
      </c>
      <c r="I44" s="157">
        <f t="shared" si="3"/>
        <v>0</v>
      </c>
      <c r="J44" s="157">
        <f t="shared" si="4"/>
        <v>0</v>
      </c>
      <c r="K44" s="157">
        <f t="shared" si="5"/>
        <v>1</v>
      </c>
      <c r="L44" s="157">
        <f t="shared" si="6"/>
        <v>0</v>
      </c>
      <c r="M44" s="157">
        <v>3</v>
      </c>
      <c r="N44" s="157">
        <v>16</v>
      </c>
      <c r="O44" s="157">
        <v>94</v>
      </c>
      <c r="P44" s="157">
        <v>3</v>
      </c>
      <c r="Q44" s="157" t="s">
        <v>17</v>
      </c>
      <c r="R44" s="157">
        <v>561</v>
      </c>
      <c r="S44" s="157">
        <v>62</v>
      </c>
      <c r="T44" s="157">
        <v>5</v>
      </c>
    </row>
    <row r="45" spans="1:20" hidden="1" outlineLevel="4">
      <c r="A45" s="157">
        <v>3</v>
      </c>
      <c r="B45" s="157" t="s">
        <v>26</v>
      </c>
      <c r="C45" s="157" t="s">
        <v>4</v>
      </c>
      <c r="D45" s="157" t="s">
        <v>115</v>
      </c>
      <c r="E45" s="81">
        <v>1456</v>
      </c>
      <c r="F45" s="82">
        <f t="shared" si="0"/>
        <v>8.7911769943019944E-3</v>
      </c>
      <c r="G45" s="82">
        <f t="shared" si="1"/>
        <v>3.0691169363044365E-3</v>
      </c>
      <c r="H45" s="157">
        <f t="shared" si="2"/>
        <v>1456</v>
      </c>
      <c r="I45" s="157">
        <f t="shared" si="3"/>
        <v>0</v>
      </c>
      <c r="J45" s="157">
        <f t="shared" si="4"/>
        <v>0</v>
      </c>
      <c r="K45" s="157">
        <f t="shared" si="5"/>
        <v>1456</v>
      </c>
      <c r="L45" s="157">
        <f t="shared" si="6"/>
        <v>0</v>
      </c>
      <c r="M45" s="157">
        <v>3</v>
      </c>
      <c r="N45" s="157">
        <v>16</v>
      </c>
      <c r="O45" s="157">
        <v>171</v>
      </c>
      <c r="P45" s="157">
        <v>3</v>
      </c>
      <c r="Q45" s="157" t="s">
        <v>17</v>
      </c>
      <c r="R45" s="157">
        <v>1105916</v>
      </c>
      <c r="S45" s="157">
        <v>386090</v>
      </c>
      <c r="T45" s="157">
        <v>5</v>
      </c>
    </row>
    <row r="46" spans="1:20" hidden="1" outlineLevel="4">
      <c r="A46" s="157">
        <v>3</v>
      </c>
      <c r="B46" s="157" t="s">
        <v>26</v>
      </c>
      <c r="C46" s="157" t="s">
        <v>4</v>
      </c>
      <c r="D46" s="157" t="s">
        <v>110</v>
      </c>
      <c r="E46" s="81">
        <v>25</v>
      </c>
      <c r="F46" s="82">
        <f t="shared" si="0"/>
        <v>1.639074074074074E-2</v>
      </c>
      <c r="G46" s="82">
        <f t="shared" si="1"/>
        <v>2.5101851851851852E-3</v>
      </c>
      <c r="H46" s="157">
        <f t="shared" si="2"/>
        <v>25</v>
      </c>
      <c r="I46" s="157">
        <f t="shared" si="3"/>
        <v>0</v>
      </c>
      <c r="J46" s="157">
        <f t="shared" si="4"/>
        <v>0</v>
      </c>
      <c r="K46" s="157">
        <f t="shared" si="5"/>
        <v>25</v>
      </c>
      <c r="L46" s="157">
        <f t="shared" si="6"/>
        <v>0</v>
      </c>
      <c r="M46" s="157">
        <v>3</v>
      </c>
      <c r="N46" s="157">
        <v>16</v>
      </c>
      <c r="O46" s="157">
        <v>207</v>
      </c>
      <c r="P46" s="157">
        <v>3</v>
      </c>
      <c r="Q46" s="157" t="s">
        <v>17</v>
      </c>
      <c r="R46" s="157">
        <v>35404</v>
      </c>
      <c r="S46" s="157">
        <v>5422</v>
      </c>
      <c r="T46" s="157">
        <v>5</v>
      </c>
    </row>
    <row r="47" spans="1:20" hidden="1" outlineLevel="4">
      <c r="A47" s="157">
        <v>3</v>
      </c>
      <c r="B47" s="157" t="s">
        <v>26</v>
      </c>
      <c r="C47" s="157" t="s">
        <v>4</v>
      </c>
      <c r="D47" s="157" t="s">
        <v>107</v>
      </c>
      <c r="E47" s="81">
        <v>131</v>
      </c>
      <c r="F47" s="82">
        <f t="shared" si="0"/>
        <v>5.3520815662991238E-3</v>
      </c>
      <c r="G47" s="82">
        <f t="shared" si="1"/>
        <v>3.5340684195646025E-7</v>
      </c>
      <c r="H47" s="157">
        <f t="shared" si="2"/>
        <v>131</v>
      </c>
      <c r="I47" s="157">
        <f t="shared" si="3"/>
        <v>0</v>
      </c>
      <c r="J47" s="157">
        <f t="shared" si="4"/>
        <v>0</v>
      </c>
      <c r="K47" s="157">
        <f t="shared" si="5"/>
        <v>0</v>
      </c>
      <c r="L47" s="157">
        <f t="shared" si="6"/>
        <v>131</v>
      </c>
      <c r="M47" s="157">
        <v>8</v>
      </c>
      <c r="N47" s="157">
        <v>16</v>
      </c>
      <c r="O47" s="157">
        <v>217</v>
      </c>
      <c r="P47" s="157">
        <v>3</v>
      </c>
      <c r="Q47" s="157" t="s">
        <v>17</v>
      </c>
      <c r="R47" s="157">
        <v>60577</v>
      </c>
      <c r="S47" s="157">
        <v>4</v>
      </c>
      <c r="T47" s="157">
        <v>5</v>
      </c>
    </row>
    <row r="48" spans="1:20" hidden="1" outlineLevel="4">
      <c r="A48" s="157">
        <v>3</v>
      </c>
      <c r="B48" s="157" t="s">
        <v>26</v>
      </c>
      <c r="C48" s="157" t="s">
        <v>4</v>
      </c>
      <c r="D48" s="157" t="s">
        <v>111</v>
      </c>
      <c r="E48" s="81">
        <v>4</v>
      </c>
      <c r="F48" s="82">
        <f t="shared" si="0"/>
        <v>1.2132523148148147E-2</v>
      </c>
      <c r="G48" s="82">
        <f t="shared" si="1"/>
        <v>3.0121527777777777E-3</v>
      </c>
      <c r="H48" s="157">
        <f t="shared" si="2"/>
        <v>4</v>
      </c>
      <c r="I48" s="157">
        <f t="shared" si="3"/>
        <v>0</v>
      </c>
      <c r="J48" s="157">
        <f t="shared" si="4"/>
        <v>0</v>
      </c>
      <c r="K48" s="157">
        <f t="shared" si="5"/>
        <v>4</v>
      </c>
      <c r="L48" s="157">
        <f t="shared" si="6"/>
        <v>0</v>
      </c>
      <c r="M48" s="157">
        <v>3</v>
      </c>
      <c r="N48" s="157">
        <v>16</v>
      </c>
      <c r="O48" s="157">
        <v>224</v>
      </c>
      <c r="P48" s="157">
        <v>3</v>
      </c>
      <c r="Q48" s="157" t="s">
        <v>17</v>
      </c>
      <c r="R48" s="157">
        <v>4193</v>
      </c>
      <c r="S48" s="157">
        <v>1041</v>
      </c>
      <c r="T48" s="157">
        <v>5</v>
      </c>
    </row>
    <row r="49" spans="1:20" outlineLevel="3" collapsed="1">
      <c r="A49" s="157"/>
      <c r="B49" s="157"/>
      <c r="C49" s="158" t="s">
        <v>144</v>
      </c>
      <c r="D49" s="158"/>
      <c r="E49" s="148">
        <f>SUBTOTAL(9,E39:E48)</f>
        <v>2645</v>
      </c>
      <c r="F49" s="149"/>
      <c r="G49" s="149"/>
      <c r="H49" s="157">
        <f>SUBTOTAL(9,H39:H48)</f>
        <v>2645</v>
      </c>
      <c r="I49" s="157">
        <f>SUBTOTAL(9,I39:I48)</f>
        <v>0</v>
      </c>
      <c r="J49" s="157">
        <f>SUBTOTAL(9,J39:J48)</f>
        <v>0</v>
      </c>
      <c r="K49" s="157">
        <f>SUBTOTAL(9,K39:K48)</f>
        <v>1486</v>
      </c>
      <c r="L49" s="157">
        <f>SUBTOTAL(9,L39:L48)</f>
        <v>1159</v>
      </c>
      <c r="M49" s="157"/>
      <c r="N49" s="157"/>
      <c r="O49" s="157"/>
      <c r="P49" s="157"/>
      <c r="Q49" s="157"/>
      <c r="R49" s="157">
        <f>SUBTOTAL(9,R39:R48)</f>
        <v>1849527</v>
      </c>
      <c r="S49" s="157">
        <f>SUBTOTAL(9,S39:S48)</f>
        <v>1467824</v>
      </c>
      <c r="T49" s="157"/>
    </row>
    <row r="50" spans="1:20" ht="15.6" outlineLevel="2">
      <c r="A50" s="157"/>
      <c r="B50" s="111" t="s">
        <v>84</v>
      </c>
      <c r="C50" s="77"/>
      <c r="D50" s="77"/>
      <c r="E50" s="78">
        <f>SUBTOTAL(9,E39:E48)</f>
        <v>2645</v>
      </c>
      <c r="F50" s="79">
        <v>8.093218336483932E-3</v>
      </c>
      <c r="G50" s="79">
        <v>6.4229503605685084E-3</v>
      </c>
      <c r="H50" s="157">
        <f>SUBTOTAL(9,H39:H48)</f>
        <v>2645</v>
      </c>
      <c r="I50" s="157">
        <f>SUBTOTAL(9,I39:I48)</f>
        <v>0</v>
      </c>
      <c r="J50" s="157">
        <f>SUBTOTAL(9,J39:J48)</f>
        <v>0</v>
      </c>
      <c r="K50" s="157">
        <f>SUBTOTAL(9,K39:K48)</f>
        <v>1486</v>
      </c>
      <c r="L50" s="157">
        <f>SUBTOTAL(9,L39:L48)</f>
        <v>1159</v>
      </c>
      <c r="M50" s="157"/>
      <c r="N50" s="157"/>
      <c r="O50" s="157"/>
      <c r="P50" s="157"/>
      <c r="Q50" s="157"/>
      <c r="R50" s="157">
        <f>SUBTOTAL(9,R39:R48)</f>
        <v>1849527</v>
      </c>
      <c r="S50" s="157">
        <f>SUBTOTAL(9,S39:S48)</f>
        <v>1467824</v>
      </c>
      <c r="T50" s="157"/>
    </row>
    <row r="51" spans="1:20" hidden="1" outlineLevel="4">
      <c r="A51" s="157">
        <v>3</v>
      </c>
      <c r="B51" s="157" t="s">
        <v>27</v>
      </c>
      <c r="C51" s="157" t="s">
        <v>4</v>
      </c>
      <c r="D51" s="157" t="s">
        <v>16</v>
      </c>
      <c r="E51" s="81">
        <v>159</v>
      </c>
      <c r="F51" s="82">
        <f t="shared" si="0"/>
        <v>8.5403563941299793E-3</v>
      </c>
      <c r="G51" s="82">
        <f t="shared" si="1"/>
        <v>1.4170961448870253E-2</v>
      </c>
      <c r="H51" s="157">
        <f t="shared" si="2"/>
        <v>159</v>
      </c>
      <c r="I51" s="157">
        <f t="shared" si="3"/>
        <v>0</v>
      </c>
      <c r="J51" s="157">
        <f t="shared" si="4"/>
        <v>0</v>
      </c>
      <c r="K51" s="157">
        <f t="shared" si="5"/>
        <v>0</v>
      </c>
      <c r="L51" s="157">
        <f t="shared" si="6"/>
        <v>159</v>
      </c>
      <c r="M51" s="157">
        <v>1</v>
      </c>
      <c r="N51" s="157">
        <v>26</v>
      </c>
      <c r="O51" s="157">
        <v>17</v>
      </c>
      <c r="P51" s="157">
        <v>3</v>
      </c>
      <c r="Q51" s="157" t="s">
        <v>17</v>
      </c>
      <c r="R51" s="157">
        <v>117324</v>
      </c>
      <c r="S51" s="157">
        <v>194675</v>
      </c>
      <c r="T51" s="157">
        <v>5</v>
      </c>
    </row>
    <row r="52" spans="1:20" hidden="1" outlineLevel="4">
      <c r="A52" s="157">
        <v>3</v>
      </c>
      <c r="B52" s="157" t="s">
        <v>27</v>
      </c>
      <c r="C52" s="157" t="s">
        <v>4</v>
      </c>
      <c r="D52" s="157" t="s">
        <v>19</v>
      </c>
      <c r="E52" s="81">
        <v>54</v>
      </c>
      <c r="F52" s="82">
        <f t="shared" si="0"/>
        <v>7.9245970507544582E-3</v>
      </c>
      <c r="G52" s="82">
        <f t="shared" si="1"/>
        <v>1.7036608367626885E-2</v>
      </c>
      <c r="H52" s="157">
        <f t="shared" si="2"/>
        <v>54</v>
      </c>
      <c r="I52" s="157">
        <f t="shared" si="3"/>
        <v>0</v>
      </c>
      <c r="J52" s="157">
        <f t="shared" si="4"/>
        <v>0</v>
      </c>
      <c r="K52" s="157">
        <f t="shared" si="5"/>
        <v>0</v>
      </c>
      <c r="L52" s="157">
        <f t="shared" si="6"/>
        <v>54</v>
      </c>
      <c r="M52" s="157">
        <v>1</v>
      </c>
      <c r="N52" s="157">
        <v>26</v>
      </c>
      <c r="O52" s="157">
        <v>18</v>
      </c>
      <c r="P52" s="157">
        <v>3</v>
      </c>
      <c r="Q52" s="157" t="s">
        <v>17</v>
      </c>
      <c r="R52" s="157">
        <v>36973</v>
      </c>
      <c r="S52" s="157">
        <v>79486</v>
      </c>
      <c r="T52" s="157">
        <v>5</v>
      </c>
    </row>
    <row r="53" spans="1:20" hidden="1" outlineLevel="4">
      <c r="A53" s="157">
        <v>3</v>
      </c>
      <c r="B53" s="157" t="s">
        <v>27</v>
      </c>
      <c r="C53" s="157" t="s">
        <v>4</v>
      </c>
      <c r="D53" s="157" t="s">
        <v>21</v>
      </c>
      <c r="E53" s="81">
        <v>21</v>
      </c>
      <c r="F53" s="82">
        <f t="shared" si="0"/>
        <v>8.1123236331569672E-3</v>
      </c>
      <c r="G53" s="82">
        <f t="shared" si="1"/>
        <v>1.4749779541446207E-2</v>
      </c>
      <c r="H53" s="157">
        <f t="shared" si="2"/>
        <v>21</v>
      </c>
      <c r="I53" s="157">
        <f t="shared" si="3"/>
        <v>0</v>
      </c>
      <c r="J53" s="157">
        <f t="shared" si="4"/>
        <v>0</v>
      </c>
      <c r="K53" s="157">
        <f t="shared" si="5"/>
        <v>0</v>
      </c>
      <c r="L53" s="157">
        <f t="shared" si="6"/>
        <v>21</v>
      </c>
      <c r="M53" s="157">
        <v>1</v>
      </c>
      <c r="N53" s="157">
        <v>26</v>
      </c>
      <c r="O53" s="157">
        <v>20</v>
      </c>
      <c r="P53" s="157">
        <v>3</v>
      </c>
      <c r="Q53" s="157" t="s">
        <v>17</v>
      </c>
      <c r="R53" s="157">
        <v>14719</v>
      </c>
      <c r="S53" s="157">
        <v>26762</v>
      </c>
      <c r="T53" s="157">
        <v>5</v>
      </c>
    </row>
    <row r="54" spans="1:20" hidden="1" outlineLevel="4">
      <c r="A54" s="157">
        <v>3</v>
      </c>
      <c r="B54" s="157" t="s">
        <v>27</v>
      </c>
      <c r="C54" s="157" t="s">
        <v>4</v>
      </c>
      <c r="D54" s="157" t="s">
        <v>109</v>
      </c>
      <c r="E54" s="81">
        <v>322</v>
      </c>
      <c r="F54" s="82">
        <f t="shared" si="0"/>
        <v>8.203754025764896E-3</v>
      </c>
      <c r="G54" s="82">
        <f t="shared" si="1"/>
        <v>7.1880391649413395E-3</v>
      </c>
      <c r="H54" s="157">
        <f t="shared" si="2"/>
        <v>322</v>
      </c>
      <c r="I54" s="157">
        <f t="shared" si="3"/>
        <v>0</v>
      </c>
      <c r="J54" s="157">
        <f t="shared" si="4"/>
        <v>0</v>
      </c>
      <c r="K54" s="157">
        <f t="shared" si="5"/>
        <v>322</v>
      </c>
      <c r="L54" s="157">
        <f t="shared" si="6"/>
        <v>0</v>
      </c>
      <c r="M54" s="157">
        <v>3</v>
      </c>
      <c r="N54" s="157">
        <v>26</v>
      </c>
      <c r="O54" s="157">
        <v>162</v>
      </c>
      <c r="P54" s="157">
        <v>3</v>
      </c>
      <c r="Q54" s="157" t="s">
        <v>17</v>
      </c>
      <c r="R54" s="157">
        <v>228235</v>
      </c>
      <c r="S54" s="157">
        <v>199977</v>
      </c>
      <c r="T54" s="157">
        <v>5</v>
      </c>
    </row>
    <row r="55" spans="1:20" hidden="1" outlineLevel="4">
      <c r="A55" s="157">
        <v>3</v>
      </c>
      <c r="B55" s="157" t="s">
        <v>27</v>
      </c>
      <c r="C55" s="157" t="s">
        <v>4</v>
      </c>
      <c r="D55" s="157" t="s">
        <v>107</v>
      </c>
      <c r="E55" s="81">
        <v>112</v>
      </c>
      <c r="F55" s="82">
        <f t="shared" si="0"/>
        <v>1.0194692460317459E-2</v>
      </c>
      <c r="G55" s="82">
        <f t="shared" si="1"/>
        <v>1.0333994708994708E-7</v>
      </c>
      <c r="H55" s="157">
        <f t="shared" si="2"/>
        <v>112</v>
      </c>
      <c r="I55" s="157">
        <f t="shared" si="3"/>
        <v>0</v>
      </c>
      <c r="J55" s="157">
        <f t="shared" si="4"/>
        <v>0</v>
      </c>
      <c r="K55" s="157">
        <f t="shared" si="5"/>
        <v>0</v>
      </c>
      <c r="L55" s="157">
        <f t="shared" si="6"/>
        <v>112</v>
      </c>
      <c r="M55" s="157">
        <v>8</v>
      </c>
      <c r="N55" s="157">
        <v>26</v>
      </c>
      <c r="O55" s="157">
        <v>217</v>
      </c>
      <c r="P55" s="157">
        <v>3</v>
      </c>
      <c r="Q55" s="157" t="s">
        <v>17</v>
      </c>
      <c r="R55" s="157">
        <v>98652</v>
      </c>
      <c r="S55" s="157">
        <v>1</v>
      </c>
      <c r="T55" s="157">
        <v>5</v>
      </c>
    </row>
    <row r="56" spans="1:20" outlineLevel="3" collapsed="1">
      <c r="A56" s="157"/>
      <c r="B56" s="157"/>
      <c r="C56" s="158" t="s">
        <v>144</v>
      </c>
      <c r="D56" s="158"/>
      <c r="E56" s="148">
        <f>SUBTOTAL(9,E51:E55)</f>
        <v>668</v>
      </c>
      <c r="F56" s="149"/>
      <c r="G56" s="149"/>
      <c r="H56" s="157">
        <f>SUBTOTAL(9,H51:H55)</f>
        <v>668</v>
      </c>
      <c r="I56" s="157">
        <f>SUBTOTAL(9,I51:I55)</f>
        <v>0</v>
      </c>
      <c r="J56" s="157">
        <f>SUBTOTAL(9,J51:J55)</f>
        <v>0</v>
      </c>
      <c r="K56" s="157">
        <f>SUBTOTAL(9,K51:K55)</f>
        <v>322</v>
      </c>
      <c r="L56" s="157">
        <f>SUBTOTAL(9,L51:L55)</f>
        <v>346</v>
      </c>
      <c r="M56" s="157"/>
      <c r="N56" s="157"/>
      <c r="O56" s="157"/>
      <c r="P56" s="157"/>
      <c r="Q56" s="157"/>
      <c r="R56" s="157">
        <f>SUBTOTAL(9,R51:R55)</f>
        <v>495903</v>
      </c>
      <c r="S56" s="157">
        <f>SUBTOTAL(9,S51:S55)</f>
        <v>500901</v>
      </c>
      <c r="T56" s="157"/>
    </row>
    <row r="57" spans="1:20" hidden="1" outlineLevel="4">
      <c r="A57" s="157">
        <v>3</v>
      </c>
      <c r="B57" s="157" t="s">
        <v>27</v>
      </c>
      <c r="C57" s="157" t="s">
        <v>5</v>
      </c>
      <c r="D57" s="157" t="s">
        <v>28</v>
      </c>
      <c r="E57" s="81">
        <v>20</v>
      </c>
      <c r="F57" s="82">
        <f t="shared" si="0"/>
        <v>1.9676504629629631E-2</v>
      </c>
      <c r="G57" s="82">
        <f t="shared" si="1"/>
        <v>1.2723958333333332E-2</v>
      </c>
      <c r="H57" s="157">
        <f t="shared" si="2"/>
        <v>0</v>
      </c>
      <c r="I57" s="157">
        <f t="shared" si="3"/>
        <v>20</v>
      </c>
      <c r="J57" s="157">
        <f t="shared" si="4"/>
        <v>0</v>
      </c>
      <c r="K57" s="157">
        <f t="shared" si="5"/>
        <v>0</v>
      </c>
      <c r="L57" s="157">
        <f t="shared" si="6"/>
        <v>20</v>
      </c>
      <c r="M57" s="157">
        <v>1</v>
      </c>
      <c r="N57" s="157">
        <v>26</v>
      </c>
      <c r="O57" s="157">
        <v>173</v>
      </c>
      <c r="P57" s="157">
        <v>12</v>
      </c>
      <c r="Q57" s="157" t="s">
        <v>29</v>
      </c>
      <c r="R57" s="157">
        <v>34001</v>
      </c>
      <c r="S57" s="157">
        <v>21987</v>
      </c>
      <c r="T57" s="157">
        <v>5</v>
      </c>
    </row>
    <row r="58" spans="1:20" hidden="1" outlineLevel="4">
      <c r="A58" s="157">
        <v>3</v>
      </c>
      <c r="B58" s="157" t="s">
        <v>27</v>
      </c>
      <c r="C58" s="157" t="s">
        <v>5</v>
      </c>
      <c r="D58" s="157" t="s">
        <v>30</v>
      </c>
      <c r="E58" s="81">
        <v>31</v>
      </c>
      <c r="F58" s="82">
        <f t="shared" si="0"/>
        <v>2.1209677419354839E-2</v>
      </c>
      <c r="G58" s="82">
        <f t="shared" si="1"/>
        <v>2.2972296893667862E-2</v>
      </c>
      <c r="H58" s="157">
        <f t="shared" si="2"/>
        <v>0</v>
      </c>
      <c r="I58" s="157">
        <f t="shared" si="3"/>
        <v>31</v>
      </c>
      <c r="J58" s="157">
        <f t="shared" si="4"/>
        <v>0</v>
      </c>
      <c r="K58" s="157">
        <f t="shared" si="5"/>
        <v>0</v>
      </c>
      <c r="L58" s="157">
        <f t="shared" si="6"/>
        <v>31</v>
      </c>
      <c r="M58" s="157">
        <v>1</v>
      </c>
      <c r="N58" s="157">
        <v>26</v>
      </c>
      <c r="O58" s="157">
        <v>174</v>
      </c>
      <c r="P58" s="157">
        <v>12</v>
      </c>
      <c r="Q58" s="157" t="s">
        <v>29</v>
      </c>
      <c r="R58" s="157">
        <v>56808</v>
      </c>
      <c r="S58" s="157">
        <v>61529</v>
      </c>
      <c r="T58" s="157">
        <v>5</v>
      </c>
    </row>
    <row r="59" spans="1:20" hidden="1" outlineLevel="4">
      <c r="A59" s="157">
        <v>3</v>
      </c>
      <c r="B59" s="157" t="s">
        <v>27</v>
      </c>
      <c r="C59" s="157" t="s">
        <v>5</v>
      </c>
      <c r="D59" s="157" t="s">
        <v>31</v>
      </c>
      <c r="E59" s="81">
        <v>26</v>
      </c>
      <c r="F59" s="82">
        <f t="shared" si="0"/>
        <v>4.2642895299145299E-2</v>
      </c>
      <c r="G59" s="82">
        <f t="shared" si="1"/>
        <v>1.5762553418803421E-2</v>
      </c>
      <c r="H59" s="157">
        <f t="shared" si="2"/>
        <v>0</v>
      </c>
      <c r="I59" s="157">
        <f t="shared" si="3"/>
        <v>26</v>
      </c>
      <c r="J59" s="157">
        <f t="shared" si="4"/>
        <v>0</v>
      </c>
      <c r="K59" s="157">
        <f t="shared" si="5"/>
        <v>0</v>
      </c>
      <c r="L59" s="157">
        <f t="shared" si="6"/>
        <v>26</v>
      </c>
      <c r="M59" s="157">
        <v>1</v>
      </c>
      <c r="N59" s="157">
        <v>26</v>
      </c>
      <c r="O59" s="157">
        <v>175</v>
      </c>
      <c r="P59" s="157">
        <v>12</v>
      </c>
      <c r="Q59" s="157" t="s">
        <v>29</v>
      </c>
      <c r="R59" s="157">
        <v>95793</v>
      </c>
      <c r="S59" s="157">
        <v>35409</v>
      </c>
      <c r="T59" s="157">
        <v>5</v>
      </c>
    </row>
    <row r="60" spans="1:20" hidden="1" outlineLevel="4">
      <c r="A60" s="157">
        <v>3</v>
      </c>
      <c r="B60" s="157" t="s">
        <v>27</v>
      </c>
      <c r="C60" s="157" t="s">
        <v>5</v>
      </c>
      <c r="D60" s="157" t="s">
        <v>116</v>
      </c>
      <c r="E60" s="81">
        <v>36</v>
      </c>
      <c r="F60" s="82">
        <f t="shared" si="0"/>
        <v>1.2859117798353911E-2</v>
      </c>
      <c r="G60" s="82">
        <f t="shared" si="1"/>
        <v>1.8245563271604939E-2</v>
      </c>
      <c r="H60" s="157">
        <f t="shared" si="2"/>
        <v>0</v>
      </c>
      <c r="I60" s="157">
        <f t="shared" si="3"/>
        <v>36</v>
      </c>
      <c r="J60" s="157">
        <f t="shared" si="4"/>
        <v>0</v>
      </c>
      <c r="K60" s="157">
        <f t="shared" si="5"/>
        <v>36</v>
      </c>
      <c r="L60" s="157">
        <f t="shared" si="6"/>
        <v>0</v>
      </c>
      <c r="M60" s="157">
        <v>3</v>
      </c>
      <c r="N60" s="157">
        <v>26</v>
      </c>
      <c r="O60" s="157">
        <v>176</v>
      </c>
      <c r="P60" s="157">
        <v>12</v>
      </c>
      <c r="Q60" s="157" t="s">
        <v>29</v>
      </c>
      <c r="R60" s="157">
        <v>39997</v>
      </c>
      <c r="S60" s="157">
        <v>56751</v>
      </c>
      <c r="T60" s="157">
        <v>5</v>
      </c>
    </row>
    <row r="61" spans="1:20" hidden="1" outlineLevel="4">
      <c r="A61" s="157">
        <v>3</v>
      </c>
      <c r="B61" s="157" t="s">
        <v>27</v>
      </c>
      <c r="C61" s="157" t="s">
        <v>5</v>
      </c>
      <c r="D61" s="157" t="s">
        <v>117</v>
      </c>
      <c r="E61" s="81">
        <v>15</v>
      </c>
      <c r="F61" s="82">
        <f t="shared" si="0"/>
        <v>2.9698302469135802E-2</v>
      </c>
      <c r="G61" s="82">
        <f t="shared" si="1"/>
        <v>2.4267746913580246E-2</v>
      </c>
      <c r="H61" s="157">
        <f t="shared" si="2"/>
        <v>0</v>
      </c>
      <c r="I61" s="157">
        <f t="shared" si="3"/>
        <v>15</v>
      </c>
      <c r="J61" s="157">
        <f t="shared" si="4"/>
        <v>0</v>
      </c>
      <c r="K61" s="157">
        <f t="shared" si="5"/>
        <v>15</v>
      </c>
      <c r="L61" s="157">
        <f t="shared" si="6"/>
        <v>0</v>
      </c>
      <c r="M61" s="157">
        <v>3</v>
      </c>
      <c r="N61" s="157">
        <v>26</v>
      </c>
      <c r="O61" s="157">
        <v>177</v>
      </c>
      <c r="P61" s="157">
        <v>12</v>
      </c>
      <c r="Q61" s="157" t="s">
        <v>29</v>
      </c>
      <c r="R61" s="157">
        <v>38489</v>
      </c>
      <c r="S61" s="157">
        <v>31451</v>
      </c>
      <c r="T61" s="157">
        <v>5</v>
      </c>
    </row>
    <row r="62" spans="1:20" hidden="1" outlineLevel="4">
      <c r="A62" s="157">
        <v>3</v>
      </c>
      <c r="B62" s="157" t="s">
        <v>27</v>
      </c>
      <c r="C62" s="157" t="s">
        <v>5</v>
      </c>
      <c r="D62" s="157" t="s">
        <v>118</v>
      </c>
      <c r="E62" s="81">
        <v>5</v>
      </c>
      <c r="F62" s="82">
        <f t="shared" si="0"/>
        <v>2.278472222222222E-2</v>
      </c>
      <c r="G62" s="82">
        <f t="shared" si="1"/>
        <v>3.1250000000000001E-4</v>
      </c>
      <c r="H62" s="157">
        <f t="shared" si="2"/>
        <v>0</v>
      </c>
      <c r="I62" s="157">
        <f t="shared" si="3"/>
        <v>5</v>
      </c>
      <c r="J62" s="157">
        <f t="shared" si="4"/>
        <v>0</v>
      </c>
      <c r="K62" s="157">
        <f t="shared" si="5"/>
        <v>5</v>
      </c>
      <c r="L62" s="157">
        <f t="shared" si="6"/>
        <v>0</v>
      </c>
      <c r="M62" s="157">
        <v>3</v>
      </c>
      <c r="N62" s="157">
        <v>26</v>
      </c>
      <c r="O62" s="157">
        <v>178</v>
      </c>
      <c r="P62" s="157">
        <v>12</v>
      </c>
      <c r="Q62" s="157" t="s">
        <v>29</v>
      </c>
      <c r="R62" s="157">
        <v>9843</v>
      </c>
      <c r="S62" s="157">
        <v>135</v>
      </c>
      <c r="T62" s="157">
        <v>5</v>
      </c>
    </row>
    <row r="63" spans="1:20" hidden="1" outlineLevel="4">
      <c r="A63" s="157">
        <v>3</v>
      </c>
      <c r="B63" s="157" t="s">
        <v>27</v>
      </c>
      <c r="C63" s="157" t="s">
        <v>5</v>
      </c>
      <c r="D63" s="157" t="s">
        <v>32</v>
      </c>
      <c r="E63" s="81">
        <v>49</v>
      </c>
      <c r="F63" s="82">
        <f t="shared" si="0"/>
        <v>1.849371693121693E-2</v>
      </c>
      <c r="G63" s="82">
        <f t="shared" si="1"/>
        <v>5.1008125472411188E-2</v>
      </c>
      <c r="H63" s="157">
        <f t="shared" si="2"/>
        <v>0</v>
      </c>
      <c r="I63" s="157">
        <f t="shared" si="3"/>
        <v>49</v>
      </c>
      <c r="J63" s="157">
        <f t="shared" si="4"/>
        <v>0</v>
      </c>
      <c r="K63" s="157">
        <f t="shared" si="5"/>
        <v>0</v>
      </c>
      <c r="L63" s="157">
        <f t="shared" si="6"/>
        <v>49</v>
      </c>
      <c r="M63" s="157">
        <v>1</v>
      </c>
      <c r="N63" s="157">
        <v>26</v>
      </c>
      <c r="O63" s="157">
        <v>199</v>
      </c>
      <c r="P63" s="157">
        <v>12</v>
      </c>
      <c r="Q63" s="157" t="s">
        <v>29</v>
      </c>
      <c r="R63" s="157">
        <v>78295</v>
      </c>
      <c r="S63" s="157">
        <v>215948</v>
      </c>
      <c r="T63" s="157">
        <v>5</v>
      </c>
    </row>
    <row r="64" spans="1:20" hidden="1" outlineLevel="4">
      <c r="A64" s="157">
        <v>3</v>
      </c>
      <c r="B64" s="157" t="s">
        <v>27</v>
      </c>
      <c r="C64" s="157" t="s">
        <v>5</v>
      </c>
      <c r="D64" s="157" t="s">
        <v>119</v>
      </c>
      <c r="E64" s="81">
        <v>8</v>
      </c>
      <c r="F64" s="82">
        <f t="shared" si="0"/>
        <v>2.7194733796296295E-2</v>
      </c>
      <c r="G64" s="82">
        <f t="shared" si="1"/>
        <v>4.4053819444444448E-2</v>
      </c>
      <c r="H64" s="157">
        <f t="shared" si="2"/>
        <v>0</v>
      </c>
      <c r="I64" s="157">
        <f t="shared" si="3"/>
        <v>8</v>
      </c>
      <c r="J64" s="157">
        <f t="shared" si="4"/>
        <v>0</v>
      </c>
      <c r="K64" s="157">
        <f t="shared" si="5"/>
        <v>8</v>
      </c>
      <c r="L64" s="157">
        <f t="shared" si="6"/>
        <v>0</v>
      </c>
      <c r="M64" s="157">
        <v>3</v>
      </c>
      <c r="N64" s="157">
        <v>26</v>
      </c>
      <c r="O64" s="157">
        <v>200</v>
      </c>
      <c r="P64" s="157">
        <v>12</v>
      </c>
      <c r="Q64" s="157" t="s">
        <v>29</v>
      </c>
      <c r="R64" s="157">
        <v>18797</v>
      </c>
      <c r="S64" s="157">
        <v>30450</v>
      </c>
      <c r="T64" s="157">
        <v>5</v>
      </c>
    </row>
    <row r="65" spans="1:20" outlineLevel="3" collapsed="1">
      <c r="A65" s="157"/>
      <c r="B65" s="157"/>
      <c r="C65" s="159" t="s">
        <v>145</v>
      </c>
      <c r="D65" s="159"/>
      <c r="E65" s="152">
        <f>SUBTOTAL(9,E57:E64)</f>
        <v>190</v>
      </c>
      <c r="F65" s="153"/>
      <c r="G65" s="153"/>
      <c r="H65" s="157">
        <f>SUBTOTAL(9,H57:H64)</f>
        <v>0</v>
      </c>
      <c r="I65" s="157">
        <f>SUBTOTAL(9,I57:I64)</f>
        <v>190</v>
      </c>
      <c r="J65" s="157">
        <f>SUBTOTAL(9,J57:J64)</f>
        <v>0</v>
      </c>
      <c r="K65" s="157">
        <f>SUBTOTAL(9,K57:K64)</f>
        <v>64</v>
      </c>
      <c r="L65" s="157">
        <f>SUBTOTAL(9,L57:L64)</f>
        <v>126</v>
      </c>
      <c r="M65" s="157"/>
      <c r="N65" s="157"/>
      <c r="O65" s="157"/>
      <c r="P65" s="157"/>
      <c r="Q65" s="157"/>
      <c r="R65" s="157">
        <f>SUBTOTAL(9,R57:R64)</f>
        <v>372023</v>
      </c>
      <c r="S65" s="157">
        <f>SUBTOTAL(9,S57:S64)</f>
        <v>453660</v>
      </c>
      <c r="T65" s="157"/>
    </row>
    <row r="66" spans="1:20" hidden="1" outlineLevel="4">
      <c r="A66" s="157">
        <v>3</v>
      </c>
      <c r="B66" s="157" t="s">
        <v>27</v>
      </c>
      <c r="C66" s="157" t="s">
        <v>6</v>
      </c>
      <c r="D66" s="157" t="s">
        <v>33</v>
      </c>
      <c r="E66" s="81">
        <v>111</v>
      </c>
      <c r="F66" s="82">
        <f t="shared" si="0"/>
        <v>9.9126209542876216E-3</v>
      </c>
      <c r="G66" s="82">
        <f t="shared" si="1"/>
        <v>2.734401067734401E-3</v>
      </c>
      <c r="H66" s="157">
        <f t="shared" si="2"/>
        <v>0</v>
      </c>
      <c r="I66" s="157">
        <f t="shared" si="3"/>
        <v>0</v>
      </c>
      <c r="J66" s="157">
        <f t="shared" si="4"/>
        <v>111</v>
      </c>
      <c r="K66" s="157">
        <f t="shared" si="5"/>
        <v>0</v>
      </c>
      <c r="L66" s="157">
        <f t="shared" si="6"/>
        <v>111</v>
      </c>
      <c r="M66" s="157">
        <v>1</v>
      </c>
      <c r="N66" s="157">
        <v>26</v>
      </c>
      <c r="O66" s="157">
        <v>86</v>
      </c>
      <c r="P66" s="157">
        <v>5</v>
      </c>
      <c r="Q66" s="157" t="s">
        <v>6</v>
      </c>
      <c r="R66" s="157">
        <v>95066</v>
      </c>
      <c r="S66" s="157">
        <v>26224</v>
      </c>
      <c r="T66" s="157">
        <v>5</v>
      </c>
    </row>
    <row r="67" spans="1:20" hidden="1" outlineLevel="4">
      <c r="A67" s="157">
        <v>3</v>
      </c>
      <c r="B67" s="157" t="s">
        <v>27</v>
      </c>
      <c r="C67" s="157" t="s">
        <v>6</v>
      </c>
      <c r="D67" s="157" t="s">
        <v>34</v>
      </c>
      <c r="E67" s="81">
        <v>975</v>
      </c>
      <c r="F67" s="82">
        <f t="shared" si="0"/>
        <v>9.0592473884140556E-3</v>
      </c>
      <c r="G67" s="82">
        <f t="shared" si="1"/>
        <v>7.2901234567901234E-4</v>
      </c>
      <c r="H67" s="157">
        <f t="shared" si="2"/>
        <v>0</v>
      </c>
      <c r="I67" s="157">
        <f t="shared" si="3"/>
        <v>0</v>
      </c>
      <c r="J67" s="157">
        <f t="shared" si="4"/>
        <v>975</v>
      </c>
      <c r="K67" s="157">
        <f t="shared" si="5"/>
        <v>0</v>
      </c>
      <c r="L67" s="157">
        <f t="shared" si="6"/>
        <v>975</v>
      </c>
      <c r="M67" s="157">
        <v>1</v>
      </c>
      <c r="N67" s="157">
        <v>26</v>
      </c>
      <c r="O67" s="157">
        <v>103</v>
      </c>
      <c r="P67" s="157">
        <v>5</v>
      </c>
      <c r="Q67" s="157" t="s">
        <v>6</v>
      </c>
      <c r="R67" s="157">
        <v>763151</v>
      </c>
      <c r="S67" s="157">
        <v>61412</v>
      </c>
      <c r="T67" s="157">
        <v>5</v>
      </c>
    </row>
    <row r="68" spans="1:20" hidden="1" outlineLevel="4">
      <c r="A68" s="157">
        <v>3</v>
      </c>
      <c r="B68" s="157" t="s">
        <v>27</v>
      </c>
      <c r="C68" s="157" t="s">
        <v>6</v>
      </c>
      <c r="D68" s="157" t="s">
        <v>114</v>
      </c>
      <c r="E68" s="81">
        <v>201</v>
      </c>
      <c r="F68" s="82">
        <f t="shared" si="0"/>
        <v>1.0564941496222592E-2</v>
      </c>
      <c r="G68" s="82">
        <f t="shared" si="1"/>
        <v>2.105617744610282E-3</v>
      </c>
      <c r="H68" s="157">
        <f t="shared" si="2"/>
        <v>0</v>
      </c>
      <c r="I68" s="157">
        <f t="shared" si="3"/>
        <v>0</v>
      </c>
      <c r="J68" s="157">
        <f t="shared" si="4"/>
        <v>201</v>
      </c>
      <c r="K68" s="157">
        <f t="shared" si="5"/>
        <v>201</v>
      </c>
      <c r="L68" s="157">
        <f t="shared" si="6"/>
        <v>0</v>
      </c>
      <c r="M68" s="157">
        <v>3</v>
      </c>
      <c r="N68" s="157">
        <v>26</v>
      </c>
      <c r="O68" s="157">
        <v>169</v>
      </c>
      <c r="P68" s="157">
        <v>5</v>
      </c>
      <c r="Q68" s="157" t="s">
        <v>6</v>
      </c>
      <c r="R68" s="157">
        <v>183475</v>
      </c>
      <c r="S68" s="157">
        <v>36567</v>
      </c>
      <c r="T68" s="157">
        <v>5</v>
      </c>
    </row>
    <row r="69" spans="1:20" hidden="1" outlineLevel="4">
      <c r="A69" s="157">
        <v>3</v>
      </c>
      <c r="B69" s="157" t="s">
        <v>27</v>
      </c>
      <c r="C69" s="157" t="s">
        <v>6</v>
      </c>
      <c r="D69" s="157" t="s">
        <v>35</v>
      </c>
      <c r="E69" s="81">
        <v>146</v>
      </c>
      <c r="F69" s="82">
        <f t="shared" si="0"/>
        <v>8.3988140537798062E-3</v>
      </c>
      <c r="G69" s="82">
        <f t="shared" si="1"/>
        <v>3.4762652207001518E-3</v>
      </c>
      <c r="H69" s="157">
        <f t="shared" si="2"/>
        <v>0</v>
      </c>
      <c r="I69" s="157">
        <f t="shared" si="3"/>
        <v>0</v>
      </c>
      <c r="J69" s="157">
        <f t="shared" si="4"/>
        <v>146</v>
      </c>
      <c r="K69" s="157">
        <f t="shared" si="5"/>
        <v>0</v>
      </c>
      <c r="L69" s="157">
        <f t="shared" si="6"/>
        <v>146</v>
      </c>
      <c r="M69" s="157">
        <v>1</v>
      </c>
      <c r="N69" s="157">
        <v>26</v>
      </c>
      <c r="O69" s="157">
        <v>172</v>
      </c>
      <c r="P69" s="157">
        <v>5</v>
      </c>
      <c r="Q69" s="157" t="s">
        <v>6</v>
      </c>
      <c r="R69" s="157">
        <v>105946</v>
      </c>
      <c r="S69" s="157">
        <v>43851</v>
      </c>
      <c r="T69" s="157">
        <v>5</v>
      </c>
    </row>
    <row r="70" spans="1:20" outlineLevel="3" collapsed="1">
      <c r="A70" s="157"/>
      <c r="B70" s="157"/>
      <c r="C70" s="160" t="s">
        <v>146</v>
      </c>
      <c r="D70" s="160"/>
      <c r="E70" s="154">
        <f>SUBTOTAL(9,E66:E69)</f>
        <v>1433</v>
      </c>
      <c r="F70" s="155"/>
      <c r="G70" s="155"/>
      <c r="H70" s="157">
        <f>SUBTOTAL(9,H66:H69)</f>
        <v>0</v>
      </c>
      <c r="I70" s="157">
        <f>SUBTOTAL(9,I66:I69)</f>
        <v>0</v>
      </c>
      <c r="J70" s="157">
        <f>SUBTOTAL(9,J66:J69)</f>
        <v>1433</v>
      </c>
      <c r="K70" s="157">
        <f>SUBTOTAL(9,K66:K69)</f>
        <v>201</v>
      </c>
      <c r="L70" s="157">
        <f>SUBTOTAL(9,L66:L69)</f>
        <v>1232</v>
      </c>
      <c r="M70" s="157"/>
      <c r="N70" s="157"/>
      <c r="O70" s="157"/>
      <c r="P70" s="157"/>
      <c r="Q70" s="157"/>
      <c r="R70" s="157">
        <f>SUBTOTAL(9,R66:R69)</f>
        <v>1147638</v>
      </c>
      <c r="S70" s="157">
        <f>SUBTOTAL(9,S66:S69)</f>
        <v>168054</v>
      </c>
      <c r="T70" s="157"/>
    </row>
    <row r="71" spans="1:20" ht="15.6" outlineLevel="2">
      <c r="A71" s="157"/>
      <c r="B71" s="111" t="s">
        <v>85</v>
      </c>
      <c r="C71" s="77"/>
      <c r="D71" s="77"/>
      <c r="E71" s="78">
        <f>SUBTOTAL(9,E51:E69)</f>
        <v>2291</v>
      </c>
      <c r="F71" s="79">
        <v>1.0182578366231793E-2</v>
      </c>
      <c r="G71" s="79">
        <v>5.6714225956641931E-3</v>
      </c>
      <c r="H71" s="157">
        <f>SUBTOTAL(9,H51:H69)</f>
        <v>668</v>
      </c>
      <c r="I71" s="157">
        <f>SUBTOTAL(9,I51:I69)</f>
        <v>190</v>
      </c>
      <c r="J71" s="157">
        <f>SUBTOTAL(9,J51:J69)</f>
        <v>1433</v>
      </c>
      <c r="K71" s="157">
        <f>SUBTOTAL(9,K51:K69)</f>
        <v>587</v>
      </c>
      <c r="L71" s="157">
        <f>SUBTOTAL(9,L51:L69)</f>
        <v>1704</v>
      </c>
      <c r="M71" s="157"/>
      <c r="N71" s="157"/>
      <c r="O71" s="157"/>
      <c r="P71" s="157"/>
      <c r="Q71" s="157"/>
      <c r="R71" s="157">
        <f>SUBTOTAL(9,R51:R69)</f>
        <v>2015564</v>
      </c>
      <c r="S71" s="157">
        <f>SUBTOTAL(9,S51:S69)</f>
        <v>1122615</v>
      </c>
      <c r="T71" s="157"/>
    </row>
    <row r="72" spans="1:20" hidden="1" outlineLevel="4">
      <c r="A72" s="157">
        <v>3</v>
      </c>
      <c r="B72" s="157" t="s">
        <v>36</v>
      </c>
      <c r="C72" s="157" t="s">
        <v>4</v>
      </c>
      <c r="D72" s="157" t="s">
        <v>16</v>
      </c>
      <c r="E72" s="81">
        <v>129</v>
      </c>
      <c r="F72" s="82">
        <f t="shared" si="0"/>
        <v>6.9709122882572498E-3</v>
      </c>
      <c r="G72" s="82">
        <f t="shared" si="1"/>
        <v>2.4246339362618435E-3</v>
      </c>
      <c r="H72" s="157">
        <f t="shared" si="2"/>
        <v>129</v>
      </c>
      <c r="I72" s="157">
        <f t="shared" si="3"/>
        <v>0</v>
      </c>
      <c r="J72" s="157">
        <f t="shared" si="4"/>
        <v>0</v>
      </c>
      <c r="K72" s="157">
        <f t="shared" si="5"/>
        <v>0</v>
      </c>
      <c r="L72" s="157">
        <f t="shared" si="6"/>
        <v>129</v>
      </c>
      <c r="M72" s="157">
        <v>1</v>
      </c>
      <c r="N72" s="157">
        <v>18</v>
      </c>
      <c r="O72" s="157">
        <v>17</v>
      </c>
      <c r="P72" s="157">
        <v>3</v>
      </c>
      <c r="Q72" s="157" t="s">
        <v>17</v>
      </c>
      <c r="R72" s="157">
        <v>77695</v>
      </c>
      <c r="S72" s="157">
        <v>27024</v>
      </c>
      <c r="T72" s="157">
        <v>5</v>
      </c>
    </row>
    <row r="73" spans="1:20" hidden="1" outlineLevel="4">
      <c r="A73" s="157">
        <v>3</v>
      </c>
      <c r="B73" s="157" t="s">
        <v>36</v>
      </c>
      <c r="C73" s="157" t="s">
        <v>4</v>
      </c>
      <c r="D73" s="157" t="s">
        <v>19</v>
      </c>
      <c r="E73" s="81">
        <v>590</v>
      </c>
      <c r="F73" s="82">
        <f t="shared" si="0"/>
        <v>5.3541862837413684E-3</v>
      </c>
      <c r="G73" s="82">
        <f t="shared" si="1"/>
        <v>2.3864759887005649E-3</v>
      </c>
      <c r="H73" s="157">
        <f t="shared" si="2"/>
        <v>590</v>
      </c>
      <c r="I73" s="157">
        <f t="shared" si="3"/>
        <v>0</v>
      </c>
      <c r="J73" s="157">
        <f t="shared" si="4"/>
        <v>0</v>
      </c>
      <c r="K73" s="157">
        <f t="shared" si="5"/>
        <v>0</v>
      </c>
      <c r="L73" s="157">
        <f t="shared" si="6"/>
        <v>590</v>
      </c>
      <c r="M73" s="157">
        <v>1</v>
      </c>
      <c r="N73" s="157">
        <v>18</v>
      </c>
      <c r="O73" s="157">
        <v>18</v>
      </c>
      <c r="P73" s="157">
        <v>3</v>
      </c>
      <c r="Q73" s="157" t="s">
        <v>17</v>
      </c>
      <c r="R73" s="157">
        <v>272935</v>
      </c>
      <c r="S73" s="157">
        <v>121653</v>
      </c>
      <c r="T73" s="157">
        <v>5</v>
      </c>
    </row>
    <row r="74" spans="1:20" hidden="1" outlineLevel="4">
      <c r="A74" s="157">
        <v>3</v>
      </c>
      <c r="B74" s="157" t="s">
        <v>36</v>
      </c>
      <c r="C74" s="157" t="s">
        <v>4</v>
      </c>
      <c r="D74" s="157" t="s">
        <v>21</v>
      </c>
      <c r="E74" s="81">
        <v>140</v>
      </c>
      <c r="F74" s="82">
        <f t="shared" si="0"/>
        <v>6.4156746031746028E-3</v>
      </c>
      <c r="G74" s="82">
        <f t="shared" si="1"/>
        <v>3.0357142857142857E-3</v>
      </c>
      <c r="H74" s="157">
        <f t="shared" si="2"/>
        <v>140</v>
      </c>
      <c r="I74" s="157">
        <f t="shared" si="3"/>
        <v>0</v>
      </c>
      <c r="J74" s="157">
        <f t="shared" si="4"/>
        <v>0</v>
      </c>
      <c r="K74" s="157">
        <f t="shared" si="5"/>
        <v>0</v>
      </c>
      <c r="L74" s="157">
        <f t="shared" si="6"/>
        <v>140</v>
      </c>
      <c r="M74" s="157">
        <v>1</v>
      </c>
      <c r="N74" s="157">
        <v>18</v>
      </c>
      <c r="O74" s="157">
        <v>20</v>
      </c>
      <c r="P74" s="157">
        <v>3</v>
      </c>
      <c r="Q74" s="157" t="s">
        <v>17</v>
      </c>
      <c r="R74" s="157">
        <v>77604</v>
      </c>
      <c r="S74" s="157">
        <v>36720</v>
      </c>
      <c r="T74" s="157">
        <v>5</v>
      </c>
    </row>
    <row r="75" spans="1:20" hidden="1" outlineLevel="4">
      <c r="A75" s="157">
        <v>3</v>
      </c>
      <c r="B75" s="157" t="s">
        <v>36</v>
      </c>
      <c r="C75" s="157" t="s">
        <v>4</v>
      </c>
      <c r="D75" s="157" t="s">
        <v>107</v>
      </c>
      <c r="E75" s="81">
        <v>87</v>
      </c>
      <c r="F75" s="82">
        <f t="shared" si="0"/>
        <v>3.9750957854406133E-3</v>
      </c>
      <c r="G75" s="82">
        <f t="shared" si="1"/>
        <v>2.6607066836951896E-7</v>
      </c>
      <c r="H75" s="157">
        <f t="shared" si="2"/>
        <v>87</v>
      </c>
      <c r="I75" s="157">
        <f t="shared" si="3"/>
        <v>0</v>
      </c>
      <c r="J75" s="157">
        <f t="shared" si="4"/>
        <v>0</v>
      </c>
      <c r="K75" s="157">
        <f t="shared" si="5"/>
        <v>0</v>
      </c>
      <c r="L75" s="157">
        <f t="shared" si="6"/>
        <v>87</v>
      </c>
      <c r="M75" s="157">
        <v>8</v>
      </c>
      <c r="N75" s="157">
        <v>18</v>
      </c>
      <c r="O75" s="157">
        <v>217</v>
      </c>
      <c r="P75" s="157">
        <v>3</v>
      </c>
      <c r="Q75" s="157" t="s">
        <v>17</v>
      </c>
      <c r="R75" s="157">
        <v>29880</v>
      </c>
      <c r="S75" s="157">
        <v>2</v>
      </c>
      <c r="T75" s="157">
        <v>5</v>
      </c>
    </row>
    <row r="76" spans="1:20" outlineLevel="3" collapsed="1">
      <c r="A76" s="157"/>
      <c r="B76" s="157"/>
      <c r="C76" s="158" t="s">
        <v>144</v>
      </c>
      <c r="D76" s="158"/>
      <c r="E76" s="148">
        <f>SUBTOTAL(9,E72:E75)</f>
        <v>946</v>
      </c>
      <c r="F76" s="149"/>
      <c r="G76" s="149"/>
      <c r="H76" s="157">
        <f>SUBTOTAL(9,H72:H75)</f>
        <v>946</v>
      </c>
      <c r="I76" s="157">
        <f>SUBTOTAL(9,I72:I75)</f>
        <v>0</v>
      </c>
      <c r="J76" s="157">
        <f>SUBTOTAL(9,J72:J75)</f>
        <v>0</v>
      </c>
      <c r="K76" s="157">
        <f>SUBTOTAL(9,K72:K75)</f>
        <v>0</v>
      </c>
      <c r="L76" s="157">
        <f>SUBTOTAL(9,L72:L75)</f>
        <v>946</v>
      </c>
      <c r="M76" s="157"/>
      <c r="N76" s="157"/>
      <c r="O76" s="157"/>
      <c r="P76" s="157"/>
      <c r="Q76" s="157"/>
      <c r="R76" s="157">
        <f>SUBTOTAL(9,R72:R75)</f>
        <v>458114</v>
      </c>
      <c r="S76" s="157">
        <f>SUBTOTAL(9,S72:S75)</f>
        <v>185399</v>
      </c>
      <c r="T76" s="157"/>
    </row>
    <row r="77" spans="1:20" hidden="1" outlineLevel="4">
      <c r="A77" s="157">
        <v>3</v>
      </c>
      <c r="B77" s="157" t="s">
        <v>36</v>
      </c>
      <c r="C77" s="157" t="s">
        <v>6</v>
      </c>
      <c r="D77" s="157" t="s">
        <v>37</v>
      </c>
      <c r="E77" s="81">
        <v>1462</v>
      </c>
      <c r="F77" s="82">
        <f t="shared" si="0"/>
        <v>1.1906080584688656E-2</v>
      </c>
      <c r="G77" s="82">
        <f t="shared" si="1"/>
        <v>6.7069463444292448E-3</v>
      </c>
      <c r="H77" s="157">
        <f t="shared" si="2"/>
        <v>0</v>
      </c>
      <c r="I77" s="157">
        <f t="shared" si="3"/>
        <v>0</v>
      </c>
      <c r="J77" s="157">
        <f t="shared" si="4"/>
        <v>1462</v>
      </c>
      <c r="K77" s="157">
        <f t="shared" si="5"/>
        <v>0</v>
      </c>
      <c r="L77" s="157">
        <f t="shared" si="6"/>
        <v>1462</v>
      </c>
      <c r="M77" s="157">
        <v>1</v>
      </c>
      <c r="N77" s="157">
        <v>18</v>
      </c>
      <c r="O77" s="157">
        <v>87</v>
      </c>
      <c r="P77" s="157">
        <v>5</v>
      </c>
      <c r="Q77" s="157" t="s">
        <v>6</v>
      </c>
      <c r="R77" s="157">
        <v>1503938</v>
      </c>
      <c r="S77" s="157">
        <v>847200</v>
      </c>
      <c r="T77" s="157">
        <v>5</v>
      </c>
    </row>
    <row r="78" spans="1:20" outlineLevel="3" collapsed="1">
      <c r="A78" s="157"/>
      <c r="B78" s="157"/>
      <c r="C78" s="160" t="s">
        <v>146</v>
      </c>
      <c r="D78" s="160"/>
      <c r="E78" s="154">
        <f>SUBTOTAL(9,E77:E77)</f>
        <v>1462</v>
      </c>
      <c r="F78" s="155"/>
      <c r="G78" s="155"/>
      <c r="H78" s="157">
        <f>SUBTOTAL(9,H77:H77)</f>
        <v>0</v>
      </c>
      <c r="I78" s="157">
        <f>SUBTOTAL(9,I77:I77)</f>
        <v>0</v>
      </c>
      <c r="J78" s="157">
        <f>SUBTOTAL(9,J77:J77)</f>
        <v>1462</v>
      </c>
      <c r="K78" s="157">
        <f>SUBTOTAL(9,K77:K77)</f>
        <v>0</v>
      </c>
      <c r="L78" s="157">
        <f>SUBTOTAL(9,L77:L77)</f>
        <v>1462</v>
      </c>
      <c r="M78" s="157"/>
      <c r="N78" s="157"/>
      <c r="O78" s="157"/>
      <c r="P78" s="157"/>
      <c r="Q78" s="157"/>
      <c r="R78" s="157">
        <f>SUBTOTAL(9,R77:R77)</f>
        <v>1503938</v>
      </c>
      <c r="S78" s="157">
        <f>SUBTOTAL(9,S77:S77)</f>
        <v>847200</v>
      </c>
      <c r="T78" s="157"/>
    </row>
    <row r="79" spans="1:20" ht="15.6" outlineLevel="2">
      <c r="A79" s="157"/>
      <c r="B79" s="111" t="s">
        <v>86</v>
      </c>
      <c r="C79" s="77"/>
      <c r="D79" s="77"/>
      <c r="E79" s="78">
        <f>SUBTOTAL(9,E72:E77)</f>
        <v>2408</v>
      </c>
      <c r="F79" s="79">
        <v>9.4306209240802262E-3</v>
      </c>
      <c r="G79" s="79">
        <v>4.9631965593084785E-3</v>
      </c>
      <c r="H79" s="157">
        <f>SUBTOTAL(9,H72:H77)</f>
        <v>946</v>
      </c>
      <c r="I79" s="157">
        <f>SUBTOTAL(9,I72:I77)</f>
        <v>0</v>
      </c>
      <c r="J79" s="157">
        <f>SUBTOTAL(9,J72:J77)</f>
        <v>1462</v>
      </c>
      <c r="K79" s="157">
        <f>SUBTOTAL(9,K72:K77)</f>
        <v>0</v>
      </c>
      <c r="L79" s="157">
        <f>SUBTOTAL(9,L72:L77)</f>
        <v>2408</v>
      </c>
      <c r="M79" s="157"/>
      <c r="N79" s="157"/>
      <c r="O79" s="157"/>
      <c r="P79" s="157"/>
      <c r="Q79" s="157"/>
      <c r="R79" s="157">
        <f>SUBTOTAL(9,R72:R77)</f>
        <v>1962052</v>
      </c>
      <c r="S79" s="157">
        <f>SUBTOTAL(9,S72:S77)</f>
        <v>1032599</v>
      </c>
      <c r="T79" s="157"/>
    </row>
    <row r="80" spans="1:20" ht="17.399999999999999" outlineLevel="1">
      <c r="A80" s="161" t="s">
        <v>104</v>
      </c>
      <c r="B80" s="162"/>
      <c r="C80" s="162"/>
      <c r="D80" s="162"/>
      <c r="E80" s="163">
        <f>SUBTOTAL(9,E5:E77)</f>
        <v>11378</v>
      </c>
      <c r="F80" s="164"/>
      <c r="G80" s="164"/>
      <c r="H80" s="157">
        <f>SUBTOTAL(9,H5:H77)</f>
        <v>7508</v>
      </c>
      <c r="I80" s="157">
        <f>SUBTOTAL(9,I5:I77)</f>
        <v>201</v>
      </c>
      <c r="J80" s="157">
        <f>SUBTOTAL(9,J5:J77)</f>
        <v>3669</v>
      </c>
      <c r="K80" s="157">
        <f>SUBTOTAL(9,K5:K77)</f>
        <v>3842</v>
      </c>
      <c r="L80" s="157">
        <f>SUBTOTAL(9,L5:L77)</f>
        <v>7536</v>
      </c>
      <c r="M80" s="157"/>
      <c r="N80" s="157"/>
      <c r="O80" s="157"/>
      <c r="P80" s="157"/>
      <c r="Q80" s="157"/>
      <c r="R80" s="157">
        <f>SUBTOTAL(9,R5:R77)</f>
        <v>9003280</v>
      </c>
      <c r="S80" s="157">
        <f>SUBTOTAL(9,S5:S77)</f>
        <v>4402574</v>
      </c>
      <c r="T80" s="157"/>
    </row>
    <row r="81" spans="1:20" hidden="1" outlineLevel="4">
      <c r="A81" s="157">
        <v>12</v>
      </c>
      <c r="B81" s="157" t="s">
        <v>38</v>
      </c>
      <c r="C81" s="157" t="s">
        <v>4</v>
      </c>
      <c r="D81" s="157" t="s">
        <v>16</v>
      </c>
      <c r="E81" s="81">
        <v>191</v>
      </c>
      <c r="F81" s="82">
        <f t="shared" si="0"/>
        <v>8.8461072328873368E-3</v>
      </c>
      <c r="G81" s="82">
        <f t="shared" si="1"/>
        <v>1.6372164048865619E-3</v>
      </c>
      <c r="H81" s="157">
        <f t="shared" si="2"/>
        <v>191</v>
      </c>
      <c r="I81" s="157">
        <f t="shared" si="3"/>
        <v>0</v>
      </c>
      <c r="J81" s="157">
        <f t="shared" si="4"/>
        <v>0</v>
      </c>
      <c r="K81" s="157">
        <f t="shared" si="5"/>
        <v>0</v>
      </c>
      <c r="L81" s="157">
        <f t="shared" si="6"/>
        <v>191</v>
      </c>
      <c r="M81" s="157">
        <v>1</v>
      </c>
      <c r="N81" s="157">
        <v>9</v>
      </c>
      <c r="O81" s="157">
        <v>17</v>
      </c>
      <c r="P81" s="157">
        <v>3</v>
      </c>
      <c r="Q81" s="157" t="s">
        <v>17</v>
      </c>
      <c r="R81" s="157">
        <v>145982</v>
      </c>
      <c r="S81" s="157">
        <v>27018</v>
      </c>
      <c r="T81" s="157">
        <v>5</v>
      </c>
    </row>
    <row r="82" spans="1:20" hidden="1" outlineLevel="4">
      <c r="A82" s="157">
        <v>12</v>
      </c>
      <c r="B82" s="157" t="s">
        <v>38</v>
      </c>
      <c r="C82" s="157" t="s">
        <v>4</v>
      </c>
      <c r="D82" s="157" t="s">
        <v>19</v>
      </c>
      <c r="E82" s="81">
        <v>173</v>
      </c>
      <c r="F82" s="82">
        <f t="shared" si="0"/>
        <v>8.3712668593448943E-3</v>
      </c>
      <c r="G82" s="82">
        <f t="shared" si="1"/>
        <v>3.4437219010918434E-3</v>
      </c>
      <c r="H82" s="157">
        <f t="shared" si="2"/>
        <v>173</v>
      </c>
      <c r="I82" s="157">
        <f t="shared" si="3"/>
        <v>0</v>
      </c>
      <c r="J82" s="157">
        <f t="shared" si="4"/>
        <v>0</v>
      </c>
      <c r="K82" s="157">
        <f t="shared" si="5"/>
        <v>0</v>
      </c>
      <c r="L82" s="157">
        <f t="shared" si="6"/>
        <v>173</v>
      </c>
      <c r="M82" s="157">
        <v>1</v>
      </c>
      <c r="N82" s="157">
        <v>9</v>
      </c>
      <c r="O82" s="157">
        <v>18</v>
      </c>
      <c r="P82" s="157">
        <v>3</v>
      </c>
      <c r="Q82" s="157" t="s">
        <v>17</v>
      </c>
      <c r="R82" s="157">
        <v>125127</v>
      </c>
      <c r="S82" s="157">
        <v>51474</v>
      </c>
      <c r="T82" s="157">
        <v>5</v>
      </c>
    </row>
    <row r="83" spans="1:20" hidden="1" outlineLevel="4">
      <c r="A83" s="157">
        <v>12</v>
      </c>
      <c r="B83" s="157" t="s">
        <v>38</v>
      </c>
      <c r="C83" s="157" t="s">
        <v>4</v>
      </c>
      <c r="D83" s="157" t="s">
        <v>20</v>
      </c>
      <c r="E83" s="81">
        <v>329</v>
      </c>
      <c r="F83" s="82">
        <f t="shared" si="0"/>
        <v>1.2959445007317348E-2</v>
      </c>
      <c r="G83" s="82">
        <f t="shared" si="1"/>
        <v>2.8045494202409097E-3</v>
      </c>
      <c r="H83" s="157">
        <f t="shared" si="2"/>
        <v>329</v>
      </c>
      <c r="I83" s="157">
        <f t="shared" si="3"/>
        <v>0</v>
      </c>
      <c r="J83" s="157">
        <f t="shared" si="4"/>
        <v>0</v>
      </c>
      <c r="K83" s="157">
        <f t="shared" si="5"/>
        <v>0</v>
      </c>
      <c r="L83" s="157">
        <f t="shared" si="6"/>
        <v>329</v>
      </c>
      <c r="M83" s="157">
        <v>1</v>
      </c>
      <c r="N83" s="157">
        <v>9</v>
      </c>
      <c r="O83" s="157">
        <v>19</v>
      </c>
      <c r="P83" s="157">
        <v>3</v>
      </c>
      <c r="Q83" s="157" t="s">
        <v>17</v>
      </c>
      <c r="R83" s="157">
        <v>368380</v>
      </c>
      <c r="S83" s="157">
        <v>79721</v>
      </c>
      <c r="T83" s="157">
        <v>5</v>
      </c>
    </row>
    <row r="84" spans="1:20" hidden="1" outlineLevel="4">
      <c r="A84" s="157">
        <v>12</v>
      </c>
      <c r="B84" s="157" t="s">
        <v>38</v>
      </c>
      <c r="C84" s="157" t="s">
        <v>4</v>
      </c>
      <c r="D84" s="157" t="s">
        <v>21</v>
      </c>
      <c r="E84" s="81">
        <v>60</v>
      </c>
      <c r="F84" s="82">
        <f t="shared" si="0"/>
        <v>1.0959104938271605E-2</v>
      </c>
      <c r="G84" s="82">
        <f t="shared" si="1"/>
        <v>3.6194058641975304E-3</v>
      </c>
      <c r="H84" s="157">
        <f t="shared" si="2"/>
        <v>60</v>
      </c>
      <c r="I84" s="157">
        <f t="shared" si="3"/>
        <v>0</v>
      </c>
      <c r="J84" s="157">
        <f t="shared" si="4"/>
        <v>0</v>
      </c>
      <c r="K84" s="157">
        <f t="shared" si="5"/>
        <v>0</v>
      </c>
      <c r="L84" s="157">
        <f t="shared" si="6"/>
        <v>60</v>
      </c>
      <c r="M84" s="157">
        <v>1</v>
      </c>
      <c r="N84" s="157">
        <v>9</v>
      </c>
      <c r="O84" s="157">
        <v>20</v>
      </c>
      <c r="P84" s="157">
        <v>3</v>
      </c>
      <c r="Q84" s="157" t="s">
        <v>17</v>
      </c>
      <c r="R84" s="157">
        <v>56812</v>
      </c>
      <c r="S84" s="157">
        <v>18763</v>
      </c>
      <c r="T84" s="157">
        <v>5</v>
      </c>
    </row>
    <row r="85" spans="1:20" hidden="1" outlineLevel="4">
      <c r="A85" s="157">
        <v>12</v>
      </c>
      <c r="B85" s="157" t="s">
        <v>38</v>
      </c>
      <c r="C85" s="157" t="s">
        <v>4</v>
      </c>
      <c r="D85" s="157" t="s">
        <v>108</v>
      </c>
      <c r="E85" s="81">
        <v>195</v>
      </c>
      <c r="F85" s="82">
        <f t="shared" si="0"/>
        <v>1.3823658594491927E-2</v>
      </c>
      <c r="G85" s="82">
        <f t="shared" si="1"/>
        <v>1.0572768281101614E-3</v>
      </c>
      <c r="H85" s="157">
        <f t="shared" si="2"/>
        <v>195</v>
      </c>
      <c r="I85" s="157">
        <f t="shared" si="3"/>
        <v>0</v>
      </c>
      <c r="J85" s="157">
        <f t="shared" si="4"/>
        <v>0</v>
      </c>
      <c r="K85" s="157">
        <f t="shared" si="5"/>
        <v>195</v>
      </c>
      <c r="L85" s="157">
        <f t="shared" si="6"/>
        <v>0</v>
      </c>
      <c r="M85" s="157">
        <v>3</v>
      </c>
      <c r="N85" s="157">
        <v>9</v>
      </c>
      <c r="O85" s="157">
        <v>58</v>
      </c>
      <c r="P85" s="157">
        <v>3</v>
      </c>
      <c r="Q85" s="157" t="s">
        <v>17</v>
      </c>
      <c r="R85" s="157">
        <v>232901</v>
      </c>
      <c r="S85" s="157">
        <v>17813</v>
      </c>
      <c r="T85" s="157">
        <v>5</v>
      </c>
    </row>
    <row r="86" spans="1:20" hidden="1" outlineLevel="4">
      <c r="A86" s="157">
        <v>12</v>
      </c>
      <c r="B86" s="157" t="s">
        <v>38</v>
      </c>
      <c r="C86" s="157" t="s">
        <v>4</v>
      </c>
      <c r="D86" s="157" t="s">
        <v>109</v>
      </c>
      <c r="E86" s="81">
        <v>234</v>
      </c>
      <c r="F86" s="82">
        <f t="shared" si="0"/>
        <v>9.7218265273820836E-3</v>
      </c>
      <c r="G86" s="82">
        <f t="shared" si="1"/>
        <v>2.9849734884457107E-3</v>
      </c>
      <c r="H86" s="157">
        <f t="shared" si="2"/>
        <v>234</v>
      </c>
      <c r="I86" s="157">
        <f t="shared" si="3"/>
        <v>0</v>
      </c>
      <c r="J86" s="157">
        <f t="shared" si="4"/>
        <v>0</v>
      </c>
      <c r="K86" s="157">
        <f t="shared" si="5"/>
        <v>234</v>
      </c>
      <c r="L86" s="157">
        <f t="shared" si="6"/>
        <v>0</v>
      </c>
      <c r="M86" s="157">
        <v>3</v>
      </c>
      <c r="N86" s="157">
        <v>9</v>
      </c>
      <c r="O86" s="157">
        <v>162</v>
      </c>
      <c r="P86" s="157">
        <v>3</v>
      </c>
      <c r="Q86" s="157" t="s">
        <v>17</v>
      </c>
      <c r="R86" s="157">
        <v>196552</v>
      </c>
      <c r="S86" s="157">
        <v>60349</v>
      </c>
      <c r="T86" s="157">
        <v>5</v>
      </c>
    </row>
    <row r="87" spans="1:20" hidden="1" outlineLevel="4">
      <c r="A87" s="157">
        <v>12</v>
      </c>
      <c r="B87" s="157" t="s">
        <v>38</v>
      </c>
      <c r="C87" s="157" t="s">
        <v>4</v>
      </c>
      <c r="D87" s="157" t="s">
        <v>107</v>
      </c>
      <c r="E87" s="81">
        <v>2</v>
      </c>
      <c r="F87" s="82">
        <f t="shared" si="0"/>
        <v>4.9016203703703704E-3</v>
      </c>
      <c r="G87" s="82">
        <f t="shared" si="1"/>
        <v>0</v>
      </c>
      <c r="H87" s="157">
        <f t="shared" si="2"/>
        <v>2</v>
      </c>
      <c r="I87" s="157">
        <f t="shared" si="3"/>
        <v>0</v>
      </c>
      <c r="J87" s="157">
        <f t="shared" si="4"/>
        <v>0</v>
      </c>
      <c r="K87" s="157">
        <f t="shared" si="5"/>
        <v>0</v>
      </c>
      <c r="L87" s="157">
        <f t="shared" si="6"/>
        <v>2</v>
      </c>
      <c r="M87" s="157">
        <v>8</v>
      </c>
      <c r="N87" s="157">
        <v>9</v>
      </c>
      <c r="O87" s="157">
        <v>217</v>
      </c>
      <c r="P87" s="157">
        <v>3</v>
      </c>
      <c r="Q87" s="157" t="s">
        <v>17</v>
      </c>
      <c r="R87" s="157">
        <v>847</v>
      </c>
      <c r="S87" s="157">
        <v>0</v>
      </c>
      <c r="T87" s="157">
        <v>5</v>
      </c>
    </row>
    <row r="88" spans="1:20" outlineLevel="3" collapsed="1">
      <c r="A88" s="157"/>
      <c r="B88" s="157"/>
      <c r="C88" s="158" t="s">
        <v>144</v>
      </c>
      <c r="D88" s="158"/>
      <c r="E88" s="148">
        <f>SUBTOTAL(9,E81:E87)</f>
        <v>1184</v>
      </c>
      <c r="F88" s="149"/>
      <c r="G88" s="149"/>
      <c r="H88" s="157">
        <f>SUBTOTAL(9,H81:H87)</f>
        <v>1184</v>
      </c>
      <c r="I88" s="157">
        <f>SUBTOTAL(9,I81:I87)</f>
        <v>0</v>
      </c>
      <c r="J88" s="157">
        <f>SUBTOTAL(9,J81:J87)</f>
        <v>0</v>
      </c>
      <c r="K88" s="157">
        <f>SUBTOTAL(9,K81:K87)</f>
        <v>429</v>
      </c>
      <c r="L88" s="157">
        <f>SUBTOTAL(9,L81:L87)</f>
        <v>755</v>
      </c>
      <c r="M88" s="157"/>
      <c r="N88" s="157"/>
      <c r="O88" s="157"/>
      <c r="P88" s="157"/>
      <c r="Q88" s="157"/>
      <c r="R88" s="157">
        <f>SUBTOTAL(9,R81:R87)</f>
        <v>1126601</v>
      </c>
      <c r="S88" s="157">
        <f>SUBTOTAL(9,S81:S87)</f>
        <v>255138</v>
      </c>
      <c r="T88" s="157"/>
    </row>
    <row r="89" spans="1:20" ht="15.6" outlineLevel="2">
      <c r="A89" s="157"/>
      <c r="B89" s="111" t="s">
        <v>87</v>
      </c>
      <c r="C89" s="77"/>
      <c r="D89" s="77"/>
      <c r="E89" s="78">
        <f>SUBTOTAL(9,E81:E87)</f>
        <v>1184</v>
      </c>
      <c r="F89" s="79">
        <v>1.1012975866491493E-2</v>
      </c>
      <c r="G89" s="79">
        <v>2.4940761073573574E-3</v>
      </c>
      <c r="H89" s="157">
        <f>SUBTOTAL(9,H81:H87)</f>
        <v>1184</v>
      </c>
      <c r="I89" s="157">
        <f>SUBTOTAL(9,I81:I87)</f>
        <v>0</v>
      </c>
      <c r="J89" s="157">
        <f>SUBTOTAL(9,J81:J87)</f>
        <v>0</v>
      </c>
      <c r="K89" s="157">
        <f>SUBTOTAL(9,K81:K87)</f>
        <v>429</v>
      </c>
      <c r="L89" s="157">
        <f>SUBTOTAL(9,L81:L87)</f>
        <v>755</v>
      </c>
      <c r="M89" s="157"/>
      <c r="N89" s="157"/>
      <c r="O89" s="157"/>
      <c r="P89" s="157"/>
      <c r="Q89" s="157"/>
      <c r="R89" s="157">
        <f>SUBTOTAL(9,R81:R87)</f>
        <v>1126601</v>
      </c>
      <c r="S89" s="157">
        <f>SUBTOTAL(9,S81:S87)</f>
        <v>255138</v>
      </c>
      <c r="T89" s="157"/>
    </row>
    <row r="90" spans="1:20" hidden="1" outlineLevel="4">
      <c r="A90" s="157">
        <v>12</v>
      </c>
      <c r="B90" s="157" t="s">
        <v>39</v>
      </c>
      <c r="C90" s="157" t="s">
        <v>4</v>
      </c>
      <c r="D90" s="157" t="s">
        <v>16</v>
      </c>
      <c r="E90" s="81">
        <v>434</v>
      </c>
      <c r="F90" s="82">
        <f t="shared" si="0"/>
        <v>4.4894073220686122E-3</v>
      </c>
      <c r="G90" s="82">
        <f t="shared" si="1"/>
        <v>6.729524022870797E-3</v>
      </c>
      <c r="H90" s="157">
        <f t="shared" si="2"/>
        <v>434</v>
      </c>
      <c r="I90" s="157">
        <f t="shared" si="3"/>
        <v>0</v>
      </c>
      <c r="J90" s="157">
        <f t="shared" si="4"/>
        <v>0</v>
      </c>
      <c r="K90" s="157">
        <f t="shared" si="5"/>
        <v>0</v>
      </c>
      <c r="L90" s="157">
        <f t="shared" si="6"/>
        <v>434</v>
      </c>
      <c r="M90" s="157">
        <v>1</v>
      </c>
      <c r="N90" s="157">
        <v>10</v>
      </c>
      <c r="O90" s="157">
        <v>17</v>
      </c>
      <c r="P90" s="157">
        <v>3</v>
      </c>
      <c r="Q90" s="157" t="s">
        <v>17</v>
      </c>
      <c r="R90" s="157">
        <v>168342</v>
      </c>
      <c r="S90" s="157">
        <v>252341</v>
      </c>
      <c r="T90" s="157">
        <v>5</v>
      </c>
    </row>
    <row r="91" spans="1:20" hidden="1" outlineLevel="4">
      <c r="A91" s="157">
        <v>12</v>
      </c>
      <c r="B91" s="157" t="s">
        <v>39</v>
      </c>
      <c r="C91" s="157" t="s">
        <v>4</v>
      </c>
      <c r="D91" s="157" t="s">
        <v>19</v>
      </c>
      <c r="E91" s="81">
        <v>207</v>
      </c>
      <c r="F91" s="82">
        <f t="shared" ref="F91:F174" si="7">R91/E91/86400</f>
        <v>8.8879942744677053E-3</v>
      </c>
      <c r="G91" s="82">
        <f t="shared" ref="G91:G174" si="8">S91/E91/86400</f>
        <v>3.3539653784219001E-3</v>
      </c>
      <c r="H91" s="157">
        <f t="shared" ref="H91:H174" si="9">IF(C91="ATENCIÓN CIUDADANÍA",E91,0)</f>
        <v>207</v>
      </c>
      <c r="I91" s="157">
        <f t="shared" ref="I91:I174" si="10">IF(C91="OTROS TEMAS GENERALITAT",E91,0)</f>
        <v>0</v>
      </c>
      <c r="J91" s="157">
        <f t="shared" ref="J91:J174" si="11">IF(C91="TEMAS MUNICIPALES",E91,0)</f>
        <v>0</v>
      </c>
      <c r="K91" s="157">
        <f t="shared" ref="K91:K174" si="12">IF(M91=3,E91,0)</f>
        <v>0</v>
      </c>
      <c r="L91" s="157">
        <f t="shared" ref="L91:L174" si="13">IF(M91&lt;&gt;3,E91,0)</f>
        <v>207</v>
      </c>
      <c r="M91" s="157">
        <v>1</v>
      </c>
      <c r="N91" s="157">
        <v>10</v>
      </c>
      <c r="O91" s="157">
        <v>18</v>
      </c>
      <c r="P91" s="157">
        <v>3</v>
      </c>
      <c r="Q91" s="157" t="s">
        <v>17</v>
      </c>
      <c r="R91" s="157">
        <v>158960</v>
      </c>
      <c r="S91" s="157">
        <v>59985</v>
      </c>
      <c r="T91" s="157">
        <v>5</v>
      </c>
    </row>
    <row r="92" spans="1:20" hidden="1" outlineLevel="4">
      <c r="A92" s="157">
        <v>12</v>
      </c>
      <c r="B92" s="157" t="s">
        <v>39</v>
      </c>
      <c r="C92" s="157" t="s">
        <v>4</v>
      </c>
      <c r="D92" s="157" t="s">
        <v>20</v>
      </c>
      <c r="E92" s="81">
        <v>219</v>
      </c>
      <c r="F92" s="82">
        <f t="shared" si="7"/>
        <v>1.2238869863013698E-2</v>
      </c>
      <c r="G92" s="82">
        <f t="shared" si="8"/>
        <v>7.6533696938948081E-3</v>
      </c>
      <c r="H92" s="157">
        <f t="shared" si="9"/>
        <v>219</v>
      </c>
      <c r="I92" s="157">
        <f t="shared" si="10"/>
        <v>0</v>
      </c>
      <c r="J92" s="157">
        <f t="shared" si="11"/>
        <v>0</v>
      </c>
      <c r="K92" s="157">
        <f t="shared" si="12"/>
        <v>0</v>
      </c>
      <c r="L92" s="157">
        <f t="shared" si="13"/>
        <v>219</v>
      </c>
      <c r="M92" s="157">
        <v>1</v>
      </c>
      <c r="N92" s="157">
        <v>10</v>
      </c>
      <c r="O92" s="157">
        <v>19</v>
      </c>
      <c r="P92" s="157">
        <v>3</v>
      </c>
      <c r="Q92" s="157" t="s">
        <v>17</v>
      </c>
      <c r="R92" s="157">
        <v>231579</v>
      </c>
      <c r="S92" s="157">
        <v>144814</v>
      </c>
      <c r="T92" s="157">
        <v>5</v>
      </c>
    </row>
    <row r="93" spans="1:20" hidden="1" outlineLevel="4">
      <c r="A93" s="157">
        <v>12</v>
      </c>
      <c r="B93" s="157" t="s">
        <v>39</v>
      </c>
      <c r="C93" s="157" t="s">
        <v>4</v>
      </c>
      <c r="D93" s="157" t="s">
        <v>21</v>
      </c>
      <c r="E93" s="81">
        <v>91</v>
      </c>
      <c r="F93" s="82">
        <f t="shared" si="7"/>
        <v>7.6449938949938959E-3</v>
      </c>
      <c r="G93" s="82">
        <f t="shared" si="8"/>
        <v>2.9539326414326416E-3</v>
      </c>
      <c r="H93" s="157">
        <f t="shared" si="9"/>
        <v>91</v>
      </c>
      <c r="I93" s="157">
        <f t="shared" si="10"/>
        <v>0</v>
      </c>
      <c r="J93" s="157">
        <f t="shared" si="11"/>
        <v>0</v>
      </c>
      <c r="K93" s="157">
        <f t="shared" si="12"/>
        <v>0</v>
      </c>
      <c r="L93" s="157">
        <f t="shared" si="13"/>
        <v>91</v>
      </c>
      <c r="M93" s="157">
        <v>1</v>
      </c>
      <c r="N93" s="157">
        <v>10</v>
      </c>
      <c r="O93" s="157">
        <v>20</v>
      </c>
      <c r="P93" s="157">
        <v>3</v>
      </c>
      <c r="Q93" s="157" t="s">
        <v>17</v>
      </c>
      <c r="R93" s="157">
        <v>60108</v>
      </c>
      <c r="S93" s="157">
        <v>23225</v>
      </c>
      <c r="T93" s="157">
        <v>5</v>
      </c>
    </row>
    <row r="94" spans="1:20" hidden="1" outlineLevel="4">
      <c r="A94" s="157">
        <v>12</v>
      </c>
      <c r="B94" s="157" t="s">
        <v>39</v>
      </c>
      <c r="C94" s="157" t="s">
        <v>4</v>
      </c>
      <c r="D94" s="157" t="s">
        <v>22</v>
      </c>
      <c r="E94" s="81">
        <v>18</v>
      </c>
      <c r="F94" s="82">
        <f t="shared" si="7"/>
        <v>1.2058899176954734E-2</v>
      </c>
      <c r="G94" s="82">
        <f t="shared" si="8"/>
        <v>2.8292181069958846E-4</v>
      </c>
      <c r="H94" s="157">
        <f t="shared" si="9"/>
        <v>18</v>
      </c>
      <c r="I94" s="157">
        <f t="shared" si="10"/>
        <v>0</v>
      </c>
      <c r="J94" s="157">
        <f t="shared" si="11"/>
        <v>0</v>
      </c>
      <c r="K94" s="157">
        <f t="shared" si="12"/>
        <v>0</v>
      </c>
      <c r="L94" s="157">
        <f t="shared" si="13"/>
        <v>18</v>
      </c>
      <c r="M94" s="157">
        <v>1</v>
      </c>
      <c r="N94" s="157">
        <v>10</v>
      </c>
      <c r="O94" s="157">
        <v>21</v>
      </c>
      <c r="P94" s="157">
        <v>3</v>
      </c>
      <c r="Q94" s="157" t="s">
        <v>17</v>
      </c>
      <c r="R94" s="157">
        <v>18754</v>
      </c>
      <c r="S94" s="157">
        <v>440</v>
      </c>
      <c r="T94" s="157">
        <v>5</v>
      </c>
    </row>
    <row r="95" spans="1:20" hidden="1" outlineLevel="4">
      <c r="A95" s="157">
        <v>12</v>
      </c>
      <c r="B95" s="157" t="s">
        <v>39</v>
      </c>
      <c r="C95" s="157" t="s">
        <v>4</v>
      </c>
      <c r="D95" s="157" t="s">
        <v>120</v>
      </c>
      <c r="E95" s="81">
        <v>68</v>
      </c>
      <c r="F95" s="82">
        <f t="shared" si="7"/>
        <v>4.7724332788671026E-3</v>
      </c>
      <c r="G95" s="82">
        <f t="shared" si="8"/>
        <v>2.7915645424836603E-3</v>
      </c>
      <c r="H95" s="157">
        <f t="shared" si="9"/>
        <v>68</v>
      </c>
      <c r="I95" s="157">
        <f t="shared" si="10"/>
        <v>0</v>
      </c>
      <c r="J95" s="157">
        <f t="shared" si="11"/>
        <v>0</v>
      </c>
      <c r="K95" s="157">
        <f t="shared" si="12"/>
        <v>68</v>
      </c>
      <c r="L95" s="157">
        <f t="shared" si="13"/>
        <v>0</v>
      </c>
      <c r="M95" s="157">
        <v>3</v>
      </c>
      <c r="N95" s="157">
        <v>10</v>
      </c>
      <c r="O95" s="157">
        <v>57</v>
      </c>
      <c r="P95" s="157">
        <v>3</v>
      </c>
      <c r="Q95" s="157" t="s">
        <v>17</v>
      </c>
      <c r="R95" s="157">
        <v>28039</v>
      </c>
      <c r="S95" s="157">
        <v>16401</v>
      </c>
      <c r="T95" s="157">
        <v>5</v>
      </c>
    </row>
    <row r="96" spans="1:20" hidden="1" outlineLevel="4">
      <c r="A96" s="157">
        <v>12</v>
      </c>
      <c r="B96" s="157" t="s">
        <v>39</v>
      </c>
      <c r="C96" s="157" t="s">
        <v>4</v>
      </c>
      <c r="D96" s="157" t="s">
        <v>108</v>
      </c>
      <c r="E96" s="81">
        <v>181</v>
      </c>
      <c r="F96" s="82">
        <f t="shared" si="7"/>
        <v>1.29097605893186E-2</v>
      </c>
      <c r="G96" s="82">
        <f t="shared" si="8"/>
        <v>4.2134745242480053E-3</v>
      </c>
      <c r="H96" s="157">
        <f t="shared" si="9"/>
        <v>181</v>
      </c>
      <c r="I96" s="157">
        <f t="shared" si="10"/>
        <v>0</v>
      </c>
      <c r="J96" s="157">
        <f t="shared" si="11"/>
        <v>0</v>
      </c>
      <c r="K96" s="157">
        <f t="shared" si="12"/>
        <v>181</v>
      </c>
      <c r="L96" s="157">
        <f t="shared" si="13"/>
        <v>0</v>
      </c>
      <c r="M96" s="157">
        <v>3</v>
      </c>
      <c r="N96" s="157">
        <v>10</v>
      </c>
      <c r="O96" s="157">
        <v>58</v>
      </c>
      <c r="P96" s="157">
        <v>3</v>
      </c>
      <c r="Q96" s="157" t="s">
        <v>17</v>
      </c>
      <c r="R96" s="157">
        <v>201888</v>
      </c>
      <c r="S96" s="157">
        <v>65892</v>
      </c>
      <c r="T96" s="157">
        <v>5</v>
      </c>
    </row>
    <row r="97" spans="1:20" hidden="1" outlineLevel="4">
      <c r="A97" s="157">
        <v>12</v>
      </c>
      <c r="B97" s="157" t="s">
        <v>39</v>
      </c>
      <c r="C97" s="157" t="s">
        <v>4</v>
      </c>
      <c r="D97" s="157" t="s">
        <v>121</v>
      </c>
      <c r="E97" s="81">
        <v>263</v>
      </c>
      <c r="F97" s="82">
        <f t="shared" si="7"/>
        <v>8.586774750035206E-3</v>
      </c>
      <c r="G97" s="82">
        <f t="shared" si="8"/>
        <v>1.2450271088579074E-3</v>
      </c>
      <c r="H97" s="157">
        <f t="shared" si="9"/>
        <v>263</v>
      </c>
      <c r="I97" s="157">
        <f t="shared" si="10"/>
        <v>0</v>
      </c>
      <c r="J97" s="157">
        <f t="shared" si="11"/>
        <v>0</v>
      </c>
      <c r="K97" s="157">
        <f t="shared" si="12"/>
        <v>263</v>
      </c>
      <c r="L97" s="157">
        <f t="shared" si="13"/>
        <v>0</v>
      </c>
      <c r="M97" s="157">
        <v>3</v>
      </c>
      <c r="N97" s="157">
        <v>10</v>
      </c>
      <c r="O97" s="157">
        <v>98</v>
      </c>
      <c r="P97" s="157">
        <v>3</v>
      </c>
      <c r="Q97" s="157" t="s">
        <v>17</v>
      </c>
      <c r="R97" s="157">
        <v>195119</v>
      </c>
      <c r="S97" s="157">
        <v>28291</v>
      </c>
      <c r="T97" s="157">
        <v>5</v>
      </c>
    </row>
    <row r="98" spans="1:20" hidden="1" outlineLevel="4">
      <c r="A98" s="157">
        <v>12</v>
      </c>
      <c r="B98" s="157" t="s">
        <v>39</v>
      </c>
      <c r="C98" s="157" t="s">
        <v>4</v>
      </c>
      <c r="D98" s="157" t="s">
        <v>110</v>
      </c>
      <c r="E98" s="81">
        <v>17</v>
      </c>
      <c r="F98" s="82">
        <f t="shared" si="7"/>
        <v>9.8263888888888897E-3</v>
      </c>
      <c r="G98" s="82">
        <f t="shared" si="8"/>
        <v>9.4362745098039219E-4</v>
      </c>
      <c r="H98" s="157">
        <f t="shared" si="9"/>
        <v>17</v>
      </c>
      <c r="I98" s="157">
        <f t="shared" si="10"/>
        <v>0</v>
      </c>
      <c r="J98" s="157">
        <f t="shared" si="11"/>
        <v>0</v>
      </c>
      <c r="K98" s="157">
        <f t="shared" si="12"/>
        <v>17</v>
      </c>
      <c r="L98" s="157">
        <f t="shared" si="13"/>
        <v>0</v>
      </c>
      <c r="M98" s="157">
        <v>3</v>
      </c>
      <c r="N98" s="157">
        <v>10</v>
      </c>
      <c r="O98" s="157">
        <v>207</v>
      </c>
      <c r="P98" s="157">
        <v>3</v>
      </c>
      <c r="Q98" s="157" t="s">
        <v>17</v>
      </c>
      <c r="R98" s="157">
        <v>14433</v>
      </c>
      <c r="S98" s="157">
        <v>1386</v>
      </c>
      <c r="T98" s="157">
        <v>5</v>
      </c>
    </row>
    <row r="99" spans="1:20" hidden="1" outlineLevel="4">
      <c r="A99" s="157">
        <v>12</v>
      </c>
      <c r="B99" s="157" t="s">
        <v>39</v>
      </c>
      <c r="C99" s="157" t="s">
        <v>4</v>
      </c>
      <c r="D99" s="157" t="s">
        <v>107</v>
      </c>
      <c r="E99" s="81">
        <v>32</v>
      </c>
      <c r="F99" s="82">
        <f t="shared" si="7"/>
        <v>1.2731481481481481E-2</v>
      </c>
      <c r="G99" s="82">
        <f t="shared" si="8"/>
        <v>0</v>
      </c>
      <c r="H99" s="157">
        <f t="shared" si="9"/>
        <v>32</v>
      </c>
      <c r="I99" s="157">
        <f t="shared" si="10"/>
        <v>0</v>
      </c>
      <c r="J99" s="157">
        <f t="shared" si="11"/>
        <v>0</v>
      </c>
      <c r="K99" s="157">
        <f t="shared" si="12"/>
        <v>0</v>
      </c>
      <c r="L99" s="157">
        <f t="shared" si="13"/>
        <v>32</v>
      </c>
      <c r="M99" s="157">
        <v>8</v>
      </c>
      <c r="N99" s="157">
        <v>10</v>
      </c>
      <c r="O99" s="157">
        <v>217</v>
      </c>
      <c r="P99" s="157">
        <v>3</v>
      </c>
      <c r="Q99" s="157" t="s">
        <v>17</v>
      </c>
      <c r="R99" s="157">
        <v>35200</v>
      </c>
      <c r="S99" s="157">
        <v>0</v>
      </c>
      <c r="T99" s="157">
        <v>5</v>
      </c>
    </row>
    <row r="100" spans="1:20" outlineLevel="3" collapsed="1">
      <c r="A100" s="157"/>
      <c r="B100" s="157"/>
      <c r="C100" s="158" t="s">
        <v>144</v>
      </c>
      <c r="D100" s="158"/>
      <c r="E100" s="148">
        <f>SUBTOTAL(9,E90:E99)</f>
        <v>1530</v>
      </c>
      <c r="F100" s="149"/>
      <c r="G100" s="149"/>
      <c r="H100" s="157">
        <f>SUBTOTAL(9,H90:H99)</f>
        <v>1530</v>
      </c>
      <c r="I100" s="157">
        <f>SUBTOTAL(9,I90:I99)</f>
        <v>0</v>
      </c>
      <c r="J100" s="157">
        <f>SUBTOTAL(9,J90:J99)</f>
        <v>0</v>
      </c>
      <c r="K100" s="157">
        <f>SUBTOTAL(9,K90:K99)</f>
        <v>529</v>
      </c>
      <c r="L100" s="157">
        <f>SUBTOTAL(9,L90:L99)</f>
        <v>1001</v>
      </c>
      <c r="M100" s="157"/>
      <c r="N100" s="157"/>
      <c r="O100" s="157"/>
      <c r="P100" s="157"/>
      <c r="Q100" s="157"/>
      <c r="R100" s="157">
        <f>SUBTOTAL(9,R90:R99)</f>
        <v>1112422</v>
      </c>
      <c r="S100" s="157">
        <f>SUBTOTAL(9,S90:S99)</f>
        <v>592775</v>
      </c>
      <c r="T100" s="157"/>
    </row>
    <row r="101" spans="1:20" hidden="1" outlineLevel="4">
      <c r="A101" s="157">
        <v>12</v>
      </c>
      <c r="B101" s="157" t="s">
        <v>39</v>
      </c>
      <c r="C101" s="157" t="s">
        <v>5</v>
      </c>
      <c r="D101" s="157" t="s">
        <v>40</v>
      </c>
      <c r="E101" s="81">
        <v>91</v>
      </c>
      <c r="F101" s="82">
        <f t="shared" si="7"/>
        <v>1.4347400284900284E-2</v>
      </c>
      <c r="G101" s="82">
        <f t="shared" si="8"/>
        <v>9.8336385836385841E-3</v>
      </c>
      <c r="H101" s="157">
        <f t="shared" si="9"/>
        <v>0</v>
      </c>
      <c r="I101" s="157">
        <f t="shared" si="10"/>
        <v>91</v>
      </c>
      <c r="J101" s="157">
        <f t="shared" si="11"/>
        <v>0</v>
      </c>
      <c r="K101" s="157">
        <f t="shared" si="12"/>
        <v>0</v>
      </c>
      <c r="L101" s="157">
        <f t="shared" si="13"/>
        <v>91</v>
      </c>
      <c r="M101" s="157">
        <v>1</v>
      </c>
      <c r="N101" s="157">
        <v>10</v>
      </c>
      <c r="O101" s="157">
        <v>25</v>
      </c>
      <c r="P101" s="157">
        <v>11</v>
      </c>
      <c r="Q101" s="157" t="s">
        <v>41</v>
      </c>
      <c r="R101" s="157">
        <v>112805</v>
      </c>
      <c r="S101" s="157">
        <v>77316</v>
      </c>
      <c r="T101" s="157">
        <v>5</v>
      </c>
    </row>
    <row r="102" spans="1:20" hidden="1" outlineLevel="4">
      <c r="A102" s="157">
        <v>12</v>
      </c>
      <c r="B102" s="157" t="s">
        <v>39</v>
      </c>
      <c r="C102" s="157" t="s">
        <v>5</v>
      </c>
      <c r="D102" s="157" t="s">
        <v>122</v>
      </c>
      <c r="E102" s="81">
        <v>31</v>
      </c>
      <c r="F102" s="82">
        <f t="shared" si="7"/>
        <v>8.937051971326165E-3</v>
      </c>
      <c r="G102" s="82">
        <f t="shared" si="8"/>
        <v>7.0915471923536444E-3</v>
      </c>
      <c r="H102" s="157">
        <f t="shared" si="9"/>
        <v>0</v>
      </c>
      <c r="I102" s="157">
        <f t="shared" si="10"/>
        <v>31</v>
      </c>
      <c r="J102" s="157">
        <f t="shared" si="11"/>
        <v>0</v>
      </c>
      <c r="K102" s="157">
        <f t="shared" si="12"/>
        <v>31</v>
      </c>
      <c r="L102" s="157">
        <f t="shared" si="13"/>
        <v>0</v>
      </c>
      <c r="M102" s="157">
        <v>3</v>
      </c>
      <c r="N102" s="157">
        <v>10</v>
      </c>
      <c r="O102" s="157">
        <v>63</v>
      </c>
      <c r="P102" s="157">
        <v>8</v>
      </c>
      <c r="Q102" s="157" t="s">
        <v>42</v>
      </c>
      <c r="R102" s="157">
        <v>23937</v>
      </c>
      <c r="S102" s="157">
        <v>18994</v>
      </c>
      <c r="T102" s="157">
        <v>5</v>
      </c>
    </row>
    <row r="103" spans="1:20" hidden="1" outlineLevel="4">
      <c r="A103" s="157">
        <v>12</v>
      </c>
      <c r="B103" s="157" t="s">
        <v>39</v>
      </c>
      <c r="C103" s="157" t="s">
        <v>5</v>
      </c>
      <c r="D103" s="157" t="s">
        <v>123</v>
      </c>
      <c r="E103" s="81">
        <v>148</v>
      </c>
      <c r="F103" s="82">
        <f t="shared" si="7"/>
        <v>1.8501861236236237E-2</v>
      </c>
      <c r="G103" s="82">
        <f t="shared" si="8"/>
        <v>6.1764107857857856E-3</v>
      </c>
      <c r="H103" s="157">
        <f t="shared" si="9"/>
        <v>0</v>
      </c>
      <c r="I103" s="157">
        <f t="shared" si="10"/>
        <v>148</v>
      </c>
      <c r="J103" s="157">
        <f t="shared" si="11"/>
        <v>0</v>
      </c>
      <c r="K103" s="157">
        <f t="shared" si="12"/>
        <v>148</v>
      </c>
      <c r="L103" s="157">
        <f t="shared" si="13"/>
        <v>0</v>
      </c>
      <c r="M103" s="157">
        <v>3</v>
      </c>
      <c r="N103" s="157">
        <v>10</v>
      </c>
      <c r="O103" s="157">
        <v>167</v>
      </c>
      <c r="P103" s="157">
        <v>6</v>
      </c>
      <c r="Q103" s="157" t="s">
        <v>43</v>
      </c>
      <c r="R103" s="157">
        <v>236587</v>
      </c>
      <c r="S103" s="157">
        <v>78979</v>
      </c>
      <c r="T103" s="157">
        <v>5</v>
      </c>
    </row>
    <row r="104" spans="1:20" hidden="1" outlineLevel="4">
      <c r="A104" s="157">
        <v>12</v>
      </c>
      <c r="B104" s="157" t="s">
        <v>39</v>
      </c>
      <c r="C104" s="157" t="s">
        <v>5</v>
      </c>
      <c r="D104" s="157" t="s">
        <v>124</v>
      </c>
      <c r="E104" s="81">
        <v>131</v>
      </c>
      <c r="F104" s="82">
        <f t="shared" si="7"/>
        <v>1.7400957732541703E-2</v>
      </c>
      <c r="G104" s="82">
        <f t="shared" si="8"/>
        <v>3.5446706248232966E-3</v>
      </c>
      <c r="H104" s="157">
        <f t="shared" si="9"/>
        <v>0</v>
      </c>
      <c r="I104" s="157">
        <f t="shared" si="10"/>
        <v>131</v>
      </c>
      <c r="J104" s="157">
        <f t="shared" si="11"/>
        <v>0</v>
      </c>
      <c r="K104" s="157">
        <f t="shared" si="12"/>
        <v>131</v>
      </c>
      <c r="L104" s="157">
        <f t="shared" si="13"/>
        <v>0</v>
      </c>
      <c r="M104" s="157">
        <v>3</v>
      </c>
      <c r="N104" s="157">
        <v>10</v>
      </c>
      <c r="O104" s="157">
        <v>168</v>
      </c>
      <c r="P104" s="157">
        <v>12</v>
      </c>
      <c r="Q104" s="157" t="s">
        <v>29</v>
      </c>
      <c r="R104" s="157">
        <v>196951</v>
      </c>
      <c r="S104" s="157">
        <v>40120</v>
      </c>
      <c r="T104" s="157">
        <v>5</v>
      </c>
    </row>
    <row r="105" spans="1:20" outlineLevel="3" collapsed="1">
      <c r="A105" s="157"/>
      <c r="B105" s="157"/>
      <c r="C105" s="159" t="s">
        <v>145</v>
      </c>
      <c r="D105" s="159"/>
      <c r="E105" s="152">
        <f>SUBTOTAL(9,E101:E104)</f>
        <v>401</v>
      </c>
      <c r="F105" s="153"/>
      <c r="G105" s="153"/>
      <c r="H105" s="157">
        <f>SUBTOTAL(9,H101:H104)</f>
        <v>0</v>
      </c>
      <c r="I105" s="157">
        <f>SUBTOTAL(9,I101:I104)</f>
        <v>401</v>
      </c>
      <c r="J105" s="157">
        <f>SUBTOTAL(9,J101:J104)</f>
        <v>0</v>
      </c>
      <c r="K105" s="157">
        <f>SUBTOTAL(9,K101:K104)</f>
        <v>310</v>
      </c>
      <c r="L105" s="157">
        <f>SUBTOTAL(9,L101:L104)</f>
        <v>91</v>
      </c>
      <c r="M105" s="157"/>
      <c r="N105" s="157"/>
      <c r="O105" s="157"/>
      <c r="P105" s="157"/>
      <c r="Q105" s="157"/>
      <c r="R105" s="157">
        <f>SUBTOTAL(9,R101:R104)</f>
        <v>570280</v>
      </c>
      <c r="S105" s="157">
        <f>SUBTOTAL(9,S101:S104)</f>
        <v>215409</v>
      </c>
      <c r="T105" s="157"/>
    </row>
    <row r="106" spans="1:20" ht="15.6" outlineLevel="2">
      <c r="A106" s="157"/>
      <c r="B106" s="111" t="s">
        <v>88</v>
      </c>
      <c r="C106" s="77"/>
      <c r="D106" s="77"/>
      <c r="E106" s="78">
        <f>SUBTOTAL(9,E90:E104)</f>
        <v>1931</v>
      </c>
      <c r="F106" s="79">
        <v>1.0085819571513513E-2</v>
      </c>
      <c r="G106" s="79">
        <v>4.8441126263498091E-3</v>
      </c>
      <c r="H106" s="157">
        <f>SUBTOTAL(9,H90:H104)</f>
        <v>1530</v>
      </c>
      <c r="I106" s="157">
        <f>SUBTOTAL(9,I90:I104)</f>
        <v>401</v>
      </c>
      <c r="J106" s="157">
        <f>SUBTOTAL(9,J90:J104)</f>
        <v>0</v>
      </c>
      <c r="K106" s="157">
        <f>SUBTOTAL(9,K90:K104)</f>
        <v>839</v>
      </c>
      <c r="L106" s="157">
        <f>SUBTOTAL(9,L90:L104)</f>
        <v>1092</v>
      </c>
      <c r="M106" s="157"/>
      <c r="N106" s="157"/>
      <c r="O106" s="157"/>
      <c r="P106" s="157"/>
      <c r="Q106" s="157"/>
      <c r="R106" s="157">
        <f>SUBTOTAL(9,R90:R104)</f>
        <v>1682702</v>
      </c>
      <c r="S106" s="157">
        <f>SUBTOTAL(9,S90:S104)</f>
        <v>808184</v>
      </c>
      <c r="T106" s="157"/>
    </row>
    <row r="107" spans="1:20" hidden="1" outlineLevel="4">
      <c r="A107" s="157">
        <v>12</v>
      </c>
      <c r="B107" s="157" t="s">
        <v>44</v>
      </c>
      <c r="C107" s="157" t="s">
        <v>4</v>
      </c>
      <c r="D107" s="157" t="s">
        <v>16</v>
      </c>
      <c r="E107" s="81">
        <v>104</v>
      </c>
      <c r="F107" s="82">
        <f t="shared" si="7"/>
        <v>1.6204594017094016E-2</v>
      </c>
      <c r="G107" s="82">
        <f t="shared" si="8"/>
        <v>4.2848557692307691E-3</v>
      </c>
      <c r="H107" s="157">
        <f t="shared" si="9"/>
        <v>104</v>
      </c>
      <c r="I107" s="157">
        <f t="shared" si="10"/>
        <v>0</v>
      </c>
      <c r="J107" s="157">
        <f t="shared" si="11"/>
        <v>0</v>
      </c>
      <c r="K107" s="157">
        <f t="shared" si="12"/>
        <v>0</v>
      </c>
      <c r="L107" s="157">
        <f t="shared" si="13"/>
        <v>104</v>
      </c>
      <c r="M107" s="157">
        <v>1</v>
      </c>
      <c r="N107" s="157">
        <v>24</v>
      </c>
      <c r="O107" s="157">
        <v>17</v>
      </c>
      <c r="P107" s="157">
        <v>3</v>
      </c>
      <c r="Q107" s="157" t="s">
        <v>17</v>
      </c>
      <c r="R107" s="157">
        <v>145608</v>
      </c>
      <c r="S107" s="157">
        <v>38502</v>
      </c>
      <c r="T107" s="157">
        <v>5</v>
      </c>
    </row>
    <row r="108" spans="1:20" hidden="1" outlineLevel="4">
      <c r="A108" s="157">
        <v>12</v>
      </c>
      <c r="B108" s="157" t="s">
        <v>44</v>
      </c>
      <c r="C108" s="157" t="s">
        <v>4</v>
      </c>
      <c r="D108" s="157" t="s">
        <v>19</v>
      </c>
      <c r="E108" s="81">
        <v>3</v>
      </c>
      <c r="F108" s="82">
        <f t="shared" si="7"/>
        <v>2.0007716049382718E-2</v>
      </c>
      <c r="G108" s="82">
        <f t="shared" si="8"/>
        <v>4.409722222222222E-3</v>
      </c>
      <c r="H108" s="157">
        <f t="shared" si="9"/>
        <v>3</v>
      </c>
      <c r="I108" s="157">
        <f t="shared" si="10"/>
        <v>0</v>
      </c>
      <c r="J108" s="157">
        <f t="shared" si="11"/>
        <v>0</v>
      </c>
      <c r="K108" s="157">
        <f t="shared" si="12"/>
        <v>0</v>
      </c>
      <c r="L108" s="157">
        <f t="shared" si="13"/>
        <v>3</v>
      </c>
      <c r="M108" s="157">
        <v>1</v>
      </c>
      <c r="N108" s="157">
        <v>24</v>
      </c>
      <c r="O108" s="157">
        <v>18</v>
      </c>
      <c r="P108" s="157">
        <v>3</v>
      </c>
      <c r="Q108" s="157" t="s">
        <v>17</v>
      </c>
      <c r="R108" s="157">
        <v>5186</v>
      </c>
      <c r="S108" s="157">
        <v>1143</v>
      </c>
      <c r="T108" s="157">
        <v>5</v>
      </c>
    </row>
    <row r="109" spans="1:20" hidden="1" outlineLevel="4">
      <c r="A109" s="157">
        <v>12</v>
      </c>
      <c r="B109" s="157" t="s">
        <v>44</v>
      </c>
      <c r="C109" s="157" t="s">
        <v>4</v>
      </c>
      <c r="D109" s="157" t="s">
        <v>21</v>
      </c>
      <c r="E109" s="81">
        <v>5</v>
      </c>
      <c r="F109" s="82">
        <f t="shared" si="7"/>
        <v>1.1631944444444445E-2</v>
      </c>
      <c r="G109" s="82">
        <f t="shared" si="8"/>
        <v>1.6921296296296296E-3</v>
      </c>
      <c r="H109" s="157">
        <f t="shared" si="9"/>
        <v>5</v>
      </c>
      <c r="I109" s="157">
        <f t="shared" si="10"/>
        <v>0</v>
      </c>
      <c r="J109" s="157">
        <f t="shared" si="11"/>
        <v>0</v>
      </c>
      <c r="K109" s="157">
        <f t="shared" si="12"/>
        <v>0</v>
      </c>
      <c r="L109" s="157">
        <f t="shared" si="13"/>
        <v>5</v>
      </c>
      <c r="M109" s="157">
        <v>1</v>
      </c>
      <c r="N109" s="157">
        <v>24</v>
      </c>
      <c r="O109" s="157">
        <v>20</v>
      </c>
      <c r="P109" s="157">
        <v>3</v>
      </c>
      <c r="Q109" s="157" t="s">
        <v>17</v>
      </c>
      <c r="R109" s="157">
        <v>5025</v>
      </c>
      <c r="S109" s="157">
        <v>731</v>
      </c>
      <c r="T109" s="157">
        <v>5</v>
      </c>
    </row>
    <row r="110" spans="1:20" hidden="1" outlineLevel="4">
      <c r="A110" s="157">
        <v>12</v>
      </c>
      <c r="B110" s="157" t="s">
        <v>44</v>
      </c>
      <c r="C110" s="157" t="s">
        <v>4</v>
      </c>
      <c r="D110" s="157" t="s">
        <v>109</v>
      </c>
      <c r="E110" s="81">
        <v>101</v>
      </c>
      <c r="F110" s="82">
        <f t="shared" si="7"/>
        <v>1.724273469013568E-2</v>
      </c>
      <c r="G110" s="82">
        <f t="shared" si="8"/>
        <v>4.1333195819581959E-3</v>
      </c>
      <c r="H110" s="157">
        <f t="shared" si="9"/>
        <v>101</v>
      </c>
      <c r="I110" s="157">
        <f t="shared" si="10"/>
        <v>0</v>
      </c>
      <c r="J110" s="157">
        <f t="shared" si="11"/>
        <v>0</v>
      </c>
      <c r="K110" s="157">
        <f t="shared" si="12"/>
        <v>101</v>
      </c>
      <c r="L110" s="157">
        <f t="shared" si="13"/>
        <v>0</v>
      </c>
      <c r="M110" s="157">
        <v>3</v>
      </c>
      <c r="N110" s="157">
        <v>24</v>
      </c>
      <c r="O110" s="157">
        <v>162</v>
      </c>
      <c r="P110" s="157">
        <v>3</v>
      </c>
      <c r="Q110" s="157" t="s">
        <v>17</v>
      </c>
      <c r="R110" s="157">
        <v>150467</v>
      </c>
      <c r="S110" s="157">
        <v>36069</v>
      </c>
      <c r="T110" s="157">
        <v>5</v>
      </c>
    </row>
    <row r="111" spans="1:20" outlineLevel="3" collapsed="1">
      <c r="A111" s="157"/>
      <c r="B111" s="157"/>
      <c r="C111" s="158" t="s">
        <v>144</v>
      </c>
      <c r="D111" s="158"/>
      <c r="E111" s="148">
        <f>SUBTOTAL(9,E107:E110)</f>
        <v>213</v>
      </c>
      <c r="F111" s="149"/>
      <c r="G111" s="149"/>
      <c r="H111" s="157">
        <f>SUBTOTAL(9,H107:H110)</f>
        <v>213</v>
      </c>
      <c r="I111" s="157">
        <f>SUBTOTAL(9,I107:I110)</f>
        <v>0</v>
      </c>
      <c r="J111" s="157">
        <f>SUBTOTAL(9,J107:J110)</f>
        <v>0</v>
      </c>
      <c r="K111" s="157">
        <f>SUBTOTAL(9,K107:K110)</f>
        <v>101</v>
      </c>
      <c r="L111" s="157">
        <f>SUBTOTAL(9,L107:L110)</f>
        <v>112</v>
      </c>
      <c r="M111" s="157"/>
      <c r="N111" s="157"/>
      <c r="O111" s="157"/>
      <c r="P111" s="157"/>
      <c r="Q111" s="157"/>
      <c r="R111" s="157">
        <f>SUBTOTAL(9,R107:R110)</f>
        <v>306286</v>
      </c>
      <c r="S111" s="157">
        <f>SUBTOTAL(9,S107:S110)</f>
        <v>76445</v>
      </c>
      <c r="T111" s="157"/>
    </row>
    <row r="112" spans="1:20" ht="15.6" outlineLevel="2">
      <c r="A112" s="157"/>
      <c r="B112" s="111" t="s">
        <v>89</v>
      </c>
      <c r="C112" s="77"/>
      <c r="D112" s="77"/>
      <c r="E112" s="78">
        <f>SUBTOTAL(9,E107:E110)</f>
        <v>213</v>
      </c>
      <c r="F112" s="79">
        <v>1.6643083811511042E-2</v>
      </c>
      <c r="G112" s="79">
        <v>4.153897148322031E-3</v>
      </c>
      <c r="H112" s="157">
        <f>SUBTOTAL(9,H107:H110)</f>
        <v>213</v>
      </c>
      <c r="I112" s="157">
        <f>SUBTOTAL(9,I107:I110)</f>
        <v>0</v>
      </c>
      <c r="J112" s="157">
        <f>SUBTOTAL(9,J107:J110)</f>
        <v>0</v>
      </c>
      <c r="K112" s="157">
        <f>SUBTOTAL(9,K107:K110)</f>
        <v>101</v>
      </c>
      <c r="L112" s="157">
        <f>SUBTOTAL(9,L107:L110)</f>
        <v>112</v>
      </c>
      <c r="M112" s="157"/>
      <c r="N112" s="157"/>
      <c r="O112" s="157"/>
      <c r="P112" s="157"/>
      <c r="Q112" s="157"/>
      <c r="R112" s="157">
        <f>SUBTOTAL(9,R107:R110)</f>
        <v>306286</v>
      </c>
      <c r="S112" s="157">
        <f>SUBTOTAL(9,S107:S110)</f>
        <v>76445</v>
      </c>
      <c r="T112" s="157"/>
    </row>
    <row r="113" spans="1:20" hidden="1" outlineLevel="4">
      <c r="A113" s="157">
        <v>12</v>
      </c>
      <c r="B113" s="157" t="s">
        <v>45</v>
      </c>
      <c r="C113" s="157" t="s">
        <v>4</v>
      </c>
      <c r="D113" s="157" t="s">
        <v>16</v>
      </c>
      <c r="E113" s="81">
        <v>221</v>
      </c>
      <c r="F113" s="82">
        <f t="shared" si="7"/>
        <v>9.4994343891402714E-3</v>
      </c>
      <c r="G113" s="82">
        <f t="shared" si="8"/>
        <v>1.4275180157533098E-2</v>
      </c>
      <c r="H113" s="157">
        <f t="shared" si="9"/>
        <v>221</v>
      </c>
      <c r="I113" s="157">
        <f t="shared" si="10"/>
        <v>0</v>
      </c>
      <c r="J113" s="157">
        <f t="shared" si="11"/>
        <v>0</v>
      </c>
      <c r="K113" s="157">
        <f t="shared" si="12"/>
        <v>0</v>
      </c>
      <c r="L113" s="157">
        <f t="shared" si="13"/>
        <v>221</v>
      </c>
      <c r="M113" s="157">
        <v>1</v>
      </c>
      <c r="N113" s="157">
        <v>7</v>
      </c>
      <c r="O113" s="157">
        <v>17</v>
      </c>
      <c r="P113" s="157">
        <v>3</v>
      </c>
      <c r="Q113" s="157" t="s">
        <v>17</v>
      </c>
      <c r="R113" s="157">
        <v>181386</v>
      </c>
      <c r="S113" s="157">
        <v>272576</v>
      </c>
      <c r="T113" s="157">
        <v>5</v>
      </c>
    </row>
    <row r="114" spans="1:20" hidden="1" outlineLevel="4">
      <c r="A114" s="157">
        <v>12</v>
      </c>
      <c r="B114" s="157" t="s">
        <v>45</v>
      </c>
      <c r="C114" s="157" t="s">
        <v>4</v>
      </c>
      <c r="D114" s="157" t="s">
        <v>19</v>
      </c>
      <c r="E114" s="81">
        <v>70</v>
      </c>
      <c r="F114" s="82">
        <f t="shared" si="7"/>
        <v>8.9057539682539689E-3</v>
      </c>
      <c r="G114" s="82">
        <f t="shared" si="8"/>
        <v>1.7030919312169313E-2</v>
      </c>
      <c r="H114" s="157">
        <f t="shared" si="9"/>
        <v>70</v>
      </c>
      <c r="I114" s="157">
        <f t="shared" si="10"/>
        <v>0</v>
      </c>
      <c r="J114" s="157">
        <f t="shared" si="11"/>
        <v>0</v>
      </c>
      <c r="K114" s="157">
        <f t="shared" si="12"/>
        <v>0</v>
      </c>
      <c r="L114" s="157">
        <f t="shared" si="13"/>
        <v>70</v>
      </c>
      <c r="M114" s="157">
        <v>1</v>
      </c>
      <c r="N114" s="157">
        <v>7</v>
      </c>
      <c r="O114" s="157">
        <v>18</v>
      </c>
      <c r="P114" s="157">
        <v>3</v>
      </c>
      <c r="Q114" s="157" t="s">
        <v>17</v>
      </c>
      <c r="R114" s="157">
        <v>53862</v>
      </c>
      <c r="S114" s="157">
        <v>103003</v>
      </c>
      <c r="T114" s="157">
        <v>5</v>
      </c>
    </row>
    <row r="115" spans="1:20" hidden="1" outlineLevel="4">
      <c r="A115" s="157">
        <v>12</v>
      </c>
      <c r="B115" s="157" t="s">
        <v>45</v>
      </c>
      <c r="C115" s="157" t="s">
        <v>4</v>
      </c>
      <c r="D115" s="157" t="s">
        <v>21</v>
      </c>
      <c r="E115" s="81">
        <v>43</v>
      </c>
      <c r="F115" s="82">
        <f t="shared" si="7"/>
        <v>1.0608850129198965E-2</v>
      </c>
      <c r="G115" s="82">
        <f t="shared" si="8"/>
        <v>1.4916828165374678E-2</v>
      </c>
      <c r="H115" s="157">
        <f t="shared" si="9"/>
        <v>43</v>
      </c>
      <c r="I115" s="157">
        <f t="shared" si="10"/>
        <v>0</v>
      </c>
      <c r="J115" s="157">
        <f t="shared" si="11"/>
        <v>0</v>
      </c>
      <c r="K115" s="157">
        <f t="shared" si="12"/>
        <v>0</v>
      </c>
      <c r="L115" s="157">
        <f t="shared" si="13"/>
        <v>43</v>
      </c>
      <c r="M115" s="157">
        <v>1</v>
      </c>
      <c r="N115" s="157">
        <v>7</v>
      </c>
      <c r="O115" s="157">
        <v>20</v>
      </c>
      <c r="P115" s="157">
        <v>3</v>
      </c>
      <c r="Q115" s="157" t="s">
        <v>17</v>
      </c>
      <c r="R115" s="157">
        <v>39414</v>
      </c>
      <c r="S115" s="157">
        <v>55419</v>
      </c>
      <c r="T115" s="157">
        <v>5</v>
      </c>
    </row>
    <row r="116" spans="1:20" hidden="1" outlineLevel="4">
      <c r="A116" s="157">
        <v>12</v>
      </c>
      <c r="B116" s="157" t="s">
        <v>45</v>
      </c>
      <c r="C116" s="157" t="s">
        <v>4</v>
      </c>
      <c r="D116" s="157" t="s">
        <v>109</v>
      </c>
      <c r="E116" s="81">
        <v>165</v>
      </c>
      <c r="F116" s="82">
        <f t="shared" si="7"/>
        <v>1.0610058922558924E-2</v>
      </c>
      <c r="G116" s="82">
        <f t="shared" si="8"/>
        <v>4.0674102132435466E-3</v>
      </c>
      <c r="H116" s="157">
        <f t="shared" si="9"/>
        <v>165</v>
      </c>
      <c r="I116" s="157">
        <f t="shared" si="10"/>
        <v>0</v>
      </c>
      <c r="J116" s="157">
        <f t="shared" si="11"/>
        <v>0</v>
      </c>
      <c r="K116" s="157">
        <f t="shared" si="12"/>
        <v>165</v>
      </c>
      <c r="L116" s="157">
        <f t="shared" si="13"/>
        <v>0</v>
      </c>
      <c r="M116" s="157">
        <v>3</v>
      </c>
      <c r="N116" s="157">
        <v>7</v>
      </c>
      <c r="O116" s="157">
        <v>162</v>
      </c>
      <c r="P116" s="157">
        <v>3</v>
      </c>
      <c r="Q116" s="157" t="s">
        <v>17</v>
      </c>
      <c r="R116" s="157">
        <v>151257</v>
      </c>
      <c r="S116" s="157">
        <v>57985</v>
      </c>
      <c r="T116" s="157">
        <v>5</v>
      </c>
    </row>
    <row r="117" spans="1:20" hidden="1" outlineLevel="4">
      <c r="A117" s="157">
        <v>12</v>
      </c>
      <c r="B117" s="157" t="s">
        <v>45</v>
      </c>
      <c r="C117" s="157" t="s">
        <v>4</v>
      </c>
      <c r="D117" s="157" t="s">
        <v>111</v>
      </c>
      <c r="E117" s="81">
        <v>1</v>
      </c>
      <c r="F117" s="82">
        <f t="shared" si="7"/>
        <v>6.1111111111111114E-3</v>
      </c>
      <c r="G117" s="82">
        <f t="shared" si="8"/>
        <v>1.1608796296296296E-2</v>
      </c>
      <c r="H117" s="157">
        <f t="shared" si="9"/>
        <v>1</v>
      </c>
      <c r="I117" s="157">
        <f t="shared" si="10"/>
        <v>0</v>
      </c>
      <c r="J117" s="157">
        <f t="shared" si="11"/>
        <v>0</v>
      </c>
      <c r="K117" s="157">
        <f t="shared" si="12"/>
        <v>1</v>
      </c>
      <c r="L117" s="157">
        <f t="shared" si="13"/>
        <v>0</v>
      </c>
      <c r="M117" s="157">
        <v>3</v>
      </c>
      <c r="N117" s="157">
        <v>7</v>
      </c>
      <c r="O117" s="157">
        <v>224</v>
      </c>
      <c r="P117" s="157">
        <v>3</v>
      </c>
      <c r="Q117" s="157" t="s">
        <v>17</v>
      </c>
      <c r="R117" s="157">
        <v>528</v>
      </c>
      <c r="S117" s="157">
        <v>1003</v>
      </c>
      <c r="T117" s="157">
        <v>5</v>
      </c>
    </row>
    <row r="118" spans="1:20" outlineLevel="3" collapsed="1">
      <c r="A118" s="157"/>
      <c r="B118" s="157"/>
      <c r="C118" s="158" t="s">
        <v>144</v>
      </c>
      <c r="D118" s="158"/>
      <c r="E118" s="148">
        <f>SUBTOTAL(9,E113:E117)</f>
        <v>500</v>
      </c>
      <c r="F118" s="149"/>
      <c r="G118" s="149"/>
      <c r="H118" s="157">
        <f>SUBTOTAL(9,H113:H117)</f>
        <v>500</v>
      </c>
      <c r="I118" s="157">
        <f>SUBTOTAL(9,I113:I117)</f>
        <v>0</v>
      </c>
      <c r="J118" s="157">
        <f>SUBTOTAL(9,J113:J117)</f>
        <v>0</v>
      </c>
      <c r="K118" s="157">
        <f>SUBTOTAL(9,K113:K117)</f>
        <v>166</v>
      </c>
      <c r="L118" s="157">
        <f>SUBTOTAL(9,L113:L117)</f>
        <v>334</v>
      </c>
      <c r="M118" s="157"/>
      <c r="N118" s="157"/>
      <c r="O118" s="157"/>
      <c r="P118" s="157"/>
      <c r="Q118" s="157"/>
      <c r="R118" s="157">
        <f>SUBTOTAL(9,R113:R117)</f>
        <v>426447</v>
      </c>
      <c r="S118" s="157">
        <f>SUBTOTAL(9,S113:S117)</f>
        <v>489986</v>
      </c>
      <c r="T118" s="157"/>
    </row>
    <row r="119" spans="1:20" ht="15.6" outlineLevel="2">
      <c r="A119" s="157"/>
      <c r="B119" s="111" t="s">
        <v>90</v>
      </c>
      <c r="C119" s="77"/>
      <c r="D119" s="77"/>
      <c r="E119" s="78">
        <f>SUBTOTAL(9,E113:E117)</f>
        <v>500</v>
      </c>
      <c r="F119" s="79">
        <v>9.8714583333333328E-3</v>
      </c>
      <c r="G119" s="79">
        <v>1.1342268518518519E-2</v>
      </c>
      <c r="H119" s="157">
        <f>SUBTOTAL(9,H113:H117)</f>
        <v>500</v>
      </c>
      <c r="I119" s="157">
        <f>SUBTOTAL(9,I113:I117)</f>
        <v>0</v>
      </c>
      <c r="J119" s="157">
        <f>SUBTOTAL(9,J113:J117)</f>
        <v>0</v>
      </c>
      <c r="K119" s="157">
        <f>SUBTOTAL(9,K113:K117)</f>
        <v>166</v>
      </c>
      <c r="L119" s="157">
        <f>SUBTOTAL(9,L113:L117)</f>
        <v>334</v>
      </c>
      <c r="M119" s="157"/>
      <c r="N119" s="157"/>
      <c r="O119" s="157"/>
      <c r="P119" s="157"/>
      <c r="Q119" s="157"/>
      <c r="R119" s="157">
        <f>SUBTOTAL(9,R113:R117)</f>
        <v>426447</v>
      </c>
      <c r="S119" s="157">
        <f>SUBTOTAL(9,S113:S117)</f>
        <v>489986</v>
      </c>
      <c r="T119" s="157"/>
    </row>
    <row r="120" spans="1:20" hidden="1" outlineLevel="4">
      <c r="A120" s="157">
        <v>12</v>
      </c>
      <c r="B120" s="157" t="s">
        <v>46</v>
      </c>
      <c r="C120" s="157" t="s">
        <v>4</v>
      </c>
      <c r="D120" s="157" t="s">
        <v>16</v>
      </c>
      <c r="E120" s="81">
        <v>297</v>
      </c>
      <c r="F120" s="82">
        <f t="shared" si="7"/>
        <v>4.3928092654944512E-3</v>
      </c>
      <c r="G120" s="82">
        <f t="shared" si="8"/>
        <v>7.053949993764808E-4</v>
      </c>
      <c r="H120" s="157">
        <f t="shared" si="9"/>
        <v>297</v>
      </c>
      <c r="I120" s="157">
        <f t="shared" si="10"/>
        <v>0</v>
      </c>
      <c r="J120" s="157">
        <f t="shared" si="11"/>
        <v>0</v>
      </c>
      <c r="K120" s="157">
        <f t="shared" si="12"/>
        <v>0</v>
      </c>
      <c r="L120" s="157">
        <f t="shared" si="13"/>
        <v>297</v>
      </c>
      <c r="M120" s="157">
        <v>1</v>
      </c>
      <c r="N120" s="157">
        <v>33</v>
      </c>
      <c r="O120" s="157">
        <v>17</v>
      </c>
      <c r="P120" s="157">
        <v>3</v>
      </c>
      <c r="Q120" s="157" t="s">
        <v>17</v>
      </c>
      <c r="R120" s="157">
        <v>112723</v>
      </c>
      <c r="S120" s="157">
        <v>18101</v>
      </c>
      <c r="T120" s="157">
        <v>5</v>
      </c>
    </row>
    <row r="121" spans="1:20" hidden="1" outlineLevel="4">
      <c r="A121" s="157">
        <v>12</v>
      </c>
      <c r="B121" s="157" t="s">
        <v>46</v>
      </c>
      <c r="C121" s="157" t="s">
        <v>4</v>
      </c>
      <c r="D121" s="157" t="s">
        <v>19</v>
      </c>
      <c r="E121" s="81">
        <v>96</v>
      </c>
      <c r="F121" s="82">
        <f t="shared" si="7"/>
        <v>4.6121479552469133E-3</v>
      </c>
      <c r="G121" s="82">
        <f t="shared" si="8"/>
        <v>6.7696277006172839E-4</v>
      </c>
      <c r="H121" s="157">
        <f t="shared" si="9"/>
        <v>96</v>
      </c>
      <c r="I121" s="157">
        <f t="shared" si="10"/>
        <v>0</v>
      </c>
      <c r="J121" s="157">
        <f t="shared" si="11"/>
        <v>0</v>
      </c>
      <c r="K121" s="157">
        <f t="shared" si="12"/>
        <v>0</v>
      </c>
      <c r="L121" s="157">
        <f t="shared" si="13"/>
        <v>96</v>
      </c>
      <c r="M121" s="157">
        <v>1</v>
      </c>
      <c r="N121" s="157">
        <v>33</v>
      </c>
      <c r="O121" s="157">
        <v>18</v>
      </c>
      <c r="P121" s="157">
        <v>3</v>
      </c>
      <c r="Q121" s="157" t="s">
        <v>17</v>
      </c>
      <c r="R121" s="157">
        <v>38255</v>
      </c>
      <c r="S121" s="157">
        <v>5615</v>
      </c>
      <c r="T121" s="157">
        <v>5</v>
      </c>
    </row>
    <row r="122" spans="1:20" hidden="1" outlineLevel="4">
      <c r="A122" s="157">
        <v>12</v>
      </c>
      <c r="B122" s="157" t="s">
        <v>46</v>
      </c>
      <c r="C122" s="157" t="s">
        <v>4</v>
      </c>
      <c r="D122" s="157" t="s">
        <v>21</v>
      </c>
      <c r="E122" s="81">
        <v>61</v>
      </c>
      <c r="F122" s="82">
        <f t="shared" si="7"/>
        <v>5.6690194292653307E-3</v>
      </c>
      <c r="G122" s="82">
        <f t="shared" si="8"/>
        <v>8.0676988463873698E-4</v>
      </c>
      <c r="H122" s="157">
        <f t="shared" si="9"/>
        <v>61</v>
      </c>
      <c r="I122" s="157">
        <f t="shared" si="10"/>
        <v>0</v>
      </c>
      <c r="J122" s="157">
        <f t="shared" si="11"/>
        <v>0</v>
      </c>
      <c r="K122" s="157">
        <f t="shared" si="12"/>
        <v>0</v>
      </c>
      <c r="L122" s="157">
        <f t="shared" si="13"/>
        <v>61</v>
      </c>
      <c r="M122" s="157">
        <v>1</v>
      </c>
      <c r="N122" s="157">
        <v>33</v>
      </c>
      <c r="O122" s="157">
        <v>20</v>
      </c>
      <c r="P122" s="157">
        <v>3</v>
      </c>
      <c r="Q122" s="157" t="s">
        <v>17</v>
      </c>
      <c r="R122" s="157">
        <v>29878</v>
      </c>
      <c r="S122" s="157">
        <v>4252</v>
      </c>
      <c r="T122" s="157">
        <v>5</v>
      </c>
    </row>
    <row r="123" spans="1:20" hidden="1" outlineLevel="4">
      <c r="A123" s="157">
        <v>12</v>
      </c>
      <c r="B123" s="157" t="s">
        <v>46</v>
      </c>
      <c r="C123" s="157" t="s">
        <v>4</v>
      </c>
      <c r="D123" s="157" t="s">
        <v>109</v>
      </c>
      <c r="E123" s="81">
        <v>271</v>
      </c>
      <c r="F123" s="82">
        <f t="shared" si="7"/>
        <v>4.8696101544348771E-3</v>
      </c>
      <c r="G123" s="82">
        <f t="shared" si="8"/>
        <v>4.0560509771764384E-4</v>
      </c>
      <c r="H123" s="157">
        <f t="shared" si="9"/>
        <v>271</v>
      </c>
      <c r="I123" s="157">
        <f t="shared" si="10"/>
        <v>0</v>
      </c>
      <c r="J123" s="157">
        <f t="shared" si="11"/>
        <v>0</v>
      </c>
      <c r="K123" s="157">
        <f t="shared" si="12"/>
        <v>271</v>
      </c>
      <c r="L123" s="157">
        <f t="shared" si="13"/>
        <v>0</v>
      </c>
      <c r="M123" s="157">
        <v>3</v>
      </c>
      <c r="N123" s="157">
        <v>33</v>
      </c>
      <c r="O123" s="157">
        <v>162</v>
      </c>
      <c r="P123" s="157">
        <v>3</v>
      </c>
      <c r="Q123" s="157" t="s">
        <v>17</v>
      </c>
      <c r="R123" s="157">
        <v>114019</v>
      </c>
      <c r="S123" s="157">
        <v>9497</v>
      </c>
      <c r="T123" s="157">
        <v>5</v>
      </c>
    </row>
    <row r="124" spans="1:20" hidden="1" outlineLevel="4">
      <c r="A124" s="157">
        <v>12</v>
      </c>
      <c r="B124" s="157" t="s">
        <v>46</v>
      </c>
      <c r="C124" s="157" t="s">
        <v>4</v>
      </c>
      <c r="D124" s="157" t="s">
        <v>107</v>
      </c>
      <c r="E124" s="81">
        <v>64</v>
      </c>
      <c r="F124" s="82">
        <f t="shared" si="7"/>
        <v>4.47826244212963E-3</v>
      </c>
      <c r="G124" s="82">
        <f t="shared" si="8"/>
        <v>0</v>
      </c>
      <c r="H124" s="157">
        <f t="shared" si="9"/>
        <v>64</v>
      </c>
      <c r="I124" s="157">
        <f t="shared" si="10"/>
        <v>0</v>
      </c>
      <c r="J124" s="157">
        <f t="shared" si="11"/>
        <v>0</v>
      </c>
      <c r="K124" s="157">
        <f t="shared" si="12"/>
        <v>0</v>
      </c>
      <c r="L124" s="157">
        <f t="shared" si="13"/>
        <v>64</v>
      </c>
      <c r="M124" s="157">
        <v>8</v>
      </c>
      <c r="N124" s="157">
        <v>33</v>
      </c>
      <c r="O124" s="157">
        <v>217</v>
      </c>
      <c r="P124" s="157">
        <v>3</v>
      </c>
      <c r="Q124" s="157" t="s">
        <v>17</v>
      </c>
      <c r="R124" s="157">
        <v>24763</v>
      </c>
      <c r="S124" s="157">
        <v>0</v>
      </c>
      <c r="T124" s="157">
        <v>5</v>
      </c>
    </row>
    <row r="125" spans="1:20" hidden="1" outlineLevel="4">
      <c r="A125" s="157">
        <v>12</v>
      </c>
      <c r="B125" s="157" t="s">
        <v>46</v>
      </c>
      <c r="C125" s="157" t="s">
        <v>4</v>
      </c>
      <c r="D125" s="157" t="s">
        <v>111</v>
      </c>
      <c r="E125" s="81">
        <v>1</v>
      </c>
      <c r="F125" s="82">
        <f t="shared" si="7"/>
        <v>1.5509259259259259E-3</v>
      </c>
      <c r="G125" s="82">
        <f t="shared" si="8"/>
        <v>3.2986111111111111E-3</v>
      </c>
      <c r="H125" s="157">
        <f t="shared" si="9"/>
        <v>1</v>
      </c>
      <c r="I125" s="157">
        <f t="shared" si="10"/>
        <v>0</v>
      </c>
      <c r="J125" s="157">
        <f t="shared" si="11"/>
        <v>0</v>
      </c>
      <c r="K125" s="157">
        <f t="shared" si="12"/>
        <v>1</v>
      </c>
      <c r="L125" s="157">
        <f t="shared" si="13"/>
        <v>0</v>
      </c>
      <c r="M125" s="157">
        <v>3</v>
      </c>
      <c r="N125" s="157">
        <v>33</v>
      </c>
      <c r="O125" s="157">
        <v>224</v>
      </c>
      <c r="P125" s="157">
        <v>3</v>
      </c>
      <c r="Q125" s="157" t="s">
        <v>17</v>
      </c>
      <c r="R125" s="157">
        <v>134</v>
      </c>
      <c r="S125" s="157">
        <v>285</v>
      </c>
      <c r="T125" s="157">
        <v>5</v>
      </c>
    </row>
    <row r="126" spans="1:20" hidden="1" outlineLevel="4">
      <c r="A126" s="157">
        <v>12</v>
      </c>
      <c r="B126" s="157" t="s">
        <v>46</v>
      </c>
      <c r="C126" s="157" t="s">
        <v>4</v>
      </c>
      <c r="D126" s="157" t="s">
        <v>47</v>
      </c>
      <c r="E126" s="81">
        <v>5</v>
      </c>
      <c r="F126" s="82">
        <f t="shared" si="7"/>
        <v>4.6828703703703702E-3</v>
      </c>
      <c r="G126" s="82">
        <f t="shared" si="8"/>
        <v>2.3148148148148148E-6</v>
      </c>
      <c r="H126" s="157">
        <f t="shared" si="9"/>
        <v>5</v>
      </c>
      <c r="I126" s="157">
        <f t="shared" si="10"/>
        <v>0</v>
      </c>
      <c r="J126" s="157">
        <f t="shared" si="11"/>
        <v>0</v>
      </c>
      <c r="K126" s="157">
        <f t="shared" si="12"/>
        <v>0</v>
      </c>
      <c r="L126" s="157">
        <f t="shared" si="13"/>
        <v>5</v>
      </c>
      <c r="M126" s="157">
        <v>1</v>
      </c>
      <c r="N126" s="157">
        <v>33</v>
      </c>
      <c r="O126" s="157">
        <v>225</v>
      </c>
      <c r="P126" s="157">
        <v>3</v>
      </c>
      <c r="Q126" s="157" t="s">
        <v>17</v>
      </c>
      <c r="R126" s="157">
        <v>2023</v>
      </c>
      <c r="S126" s="157">
        <v>1</v>
      </c>
      <c r="T126" s="157">
        <v>5</v>
      </c>
    </row>
    <row r="127" spans="1:20" hidden="1" outlineLevel="4">
      <c r="A127" s="157">
        <v>12</v>
      </c>
      <c r="B127" s="157" t="s">
        <v>46</v>
      </c>
      <c r="C127" s="157" t="s">
        <v>4</v>
      </c>
      <c r="D127" s="157" t="s">
        <v>125</v>
      </c>
      <c r="E127" s="81">
        <v>14</v>
      </c>
      <c r="F127" s="82">
        <f t="shared" si="7"/>
        <v>4.9694113756613752E-3</v>
      </c>
      <c r="G127" s="82">
        <f t="shared" si="8"/>
        <v>6.6964285714285718E-5</v>
      </c>
      <c r="H127" s="157">
        <f t="shared" si="9"/>
        <v>14</v>
      </c>
      <c r="I127" s="157">
        <f t="shared" si="10"/>
        <v>0</v>
      </c>
      <c r="J127" s="157">
        <f t="shared" si="11"/>
        <v>0</v>
      </c>
      <c r="K127" s="157">
        <f t="shared" si="12"/>
        <v>14</v>
      </c>
      <c r="L127" s="157">
        <f t="shared" si="13"/>
        <v>0</v>
      </c>
      <c r="M127" s="157">
        <v>3</v>
      </c>
      <c r="N127" s="157">
        <v>33</v>
      </c>
      <c r="O127" s="157">
        <v>226</v>
      </c>
      <c r="P127" s="157">
        <v>3</v>
      </c>
      <c r="Q127" s="157" t="s">
        <v>17</v>
      </c>
      <c r="R127" s="157">
        <v>6011</v>
      </c>
      <c r="S127" s="157">
        <v>81</v>
      </c>
      <c r="T127" s="157">
        <v>5</v>
      </c>
    </row>
    <row r="128" spans="1:20" outlineLevel="3" collapsed="1">
      <c r="A128" s="157"/>
      <c r="B128" s="157"/>
      <c r="C128" s="158" t="s">
        <v>144</v>
      </c>
      <c r="D128" s="158"/>
      <c r="E128" s="148">
        <f>SUBTOTAL(9,E120:E127)</f>
        <v>809</v>
      </c>
      <c r="F128" s="149"/>
      <c r="G128" s="149"/>
      <c r="H128" s="157">
        <f>SUBTOTAL(9,H120:H127)</f>
        <v>809</v>
      </c>
      <c r="I128" s="157">
        <f>SUBTOTAL(9,I120:I127)</f>
        <v>0</v>
      </c>
      <c r="J128" s="157">
        <f>SUBTOTAL(9,J120:J127)</f>
        <v>0</v>
      </c>
      <c r="K128" s="157">
        <f>SUBTOTAL(9,K120:K127)</f>
        <v>286</v>
      </c>
      <c r="L128" s="157">
        <f>SUBTOTAL(9,L120:L127)</f>
        <v>523</v>
      </c>
      <c r="M128" s="157"/>
      <c r="N128" s="157"/>
      <c r="O128" s="157"/>
      <c r="P128" s="157"/>
      <c r="Q128" s="157"/>
      <c r="R128" s="157">
        <f>SUBTOTAL(9,R120:R127)</f>
        <v>327806</v>
      </c>
      <c r="S128" s="157">
        <f>SUBTOTAL(9,S120:S127)</f>
        <v>37832</v>
      </c>
      <c r="T128" s="157"/>
    </row>
    <row r="129" spans="1:20" hidden="1" outlineLevel="4">
      <c r="A129" s="157">
        <v>12</v>
      </c>
      <c r="B129" s="157" t="s">
        <v>46</v>
      </c>
      <c r="C129" s="157" t="s">
        <v>6</v>
      </c>
      <c r="D129" s="157" t="s">
        <v>33</v>
      </c>
      <c r="E129" s="81">
        <v>23</v>
      </c>
      <c r="F129" s="82">
        <f t="shared" si="7"/>
        <v>1.2190519323671498E-2</v>
      </c>
      <c r="G129" s="82">
        <f t="shared" si="8"/>
        <v>6.1815619967793877E-3</v>
      </c>
      <c r="H129" s="157">
        <f t="shared" si="9"/>
        <v>0</v>
      </c>
      <c r="I129" s="157">
        <f t="shared" si="10"/>
        <v>0</v>
      </c>
      <c r="J129" s="157">
        <f t="shared" si="11"/>
        <v>23</v>
      </c>
      <c r="K129" s="157">
        <f t="shared" si="12"/>
        <v>0</v>
      </c>
      <c r="L129" s="157">
        <f t="shared" si="13"/>
        <v>23</v>
      </c>
      <c r="M129" s="157">
        <v>1</v>
      </c>
      <c r="N129" s="157">
        <v>33</v>
      </c>
      <c r="O129" s="157">
        <v>86</v>
      </c>
      <c r="P129" s="157">
        <v>5</v>
      </c>
      <c r="Q129" s="157" t="s">
        <v>6</v>
      </c>
      <c r="R129" s="157">
        <v>24225</v>
      </c>
      <c r="S129" s="157">
        <v>12284</v>
      </c>
      <c r="T129" s="157">
        <v>5</v>
      </c>
    </row>
    <row r="130" spans="1:20" hidden="1" outlineLevel="4">
      <c r="A130" s="157">
        <v>12</v>
      </c>
      <c r="B130" s="157" t="s">
        <v>46</v>
      </c>
      <c r="C130" s="157" t="s">
        <v>6</v>
      </c>
      <c r="D130" s="157" t="s">
        <v>126</v>
      </c>
      <c r="E130" s="81">
        <v>156</v>
      </c>
      <c r="F130" s="82">
        <f t="shared" si="7"/>
        <v>1.3685229700854701E-2</v>
      </c>
      <c r="G130" s="82">
        <f t="shared" si="8"/>
        <v>5.6195839268755937E-3</v>
      </c>
      <c r="H130" s="157">
        <f t="shared" si="9"/>
        <v>0</v>
      </c>
      <c r="I130" s="157">
        <f t="shared" si="10"/>
        <v>0</v>
      </c>
      <c r="J130" s="157">
        <f t="shared" si="11"/>
        <v>156</v>
      </c>
      <c r="K130" s="157">
        <f t="shared" si="12"/>
        <v>156</v>
      </c>
      <c r="L130" s="157">
        <f t="shared" si="13"/>
        <v>0</v>
      </c>
      <c r="M130" s="157">
        <v>3</v>
      </c>
      <c r="N130" s="157">
        <v>33</v>
      </c>
      <c r="O130" s="157">
        <v>192</v>
      </c>
      <c r="P130" s="157">
        <v>5</v>
      </c>
      <c r="Q130" s="157" t="s">
        <v>6</v>
      </c>
      <c r="R130" s="157">
        <v>184455</v>
      </c>
      <c r="S130" s="157">
        <v>75743</v>
      </c>
      <c r="T130" s="157">
        <v>5</v>
      </c>
    </row>
    <row r="131" spans="1:20" hidden="1" outlineLevel="4">
      <c r="A131" s="157">
        <v>12</v>
      </c>
      <c r="B131" s="157" t="s">
        <v>46</v>
      </c>
      <c r="C131" s="157" t="s">
        <v>6</v>
      </c>
      <c r="D131" s="157" t="s">
        <v>127</v>
      </c>
      <c r="E131" s="81">
        <v>430</v>
      </c>
      <c r="F131" s="82">
        <f t="shared" si="7"/>
        <v>1.191109496124031E-2</v>
      </c>
      <c r="G131" s="82">
        <f t="shared" si="8"/>
        <v>5.0131890611541776E-3</v>
      </c>
      <c r="H131" s="157">
        <f t="shared" si="9"/>
        <v>0</v>
      </c>
      <c r="I131" s="157">
        <f t="shared" si="10"/>
        <v>0</v>
      </c>
      <c r="J131" s="157">
        <f t="shared" si="11"/>
        <v>430</v>
      </c>
      <c r="K131" s="157">
        <f t="shared" si="12"/>
        <v>430</v>
      </c>
      <c r="L131" s="157">
        <f t="shared" si="13"/>
        <v>0</v>
      </c>
      <c r="M131" s="157">
        <v>3</v>
      </c>
      <c r="N131" s="157">
        <v>33</v>
      </c>
      <c r="O131" s="157">
        <v>208</v>
      </c>
      <c r="P131" s="157">
        <v>5</v>
      </c>
      <c r="Q131" s="157" t="s">
        <v>6</v>
      </c>
      <c r="R131" s="157">
        <v>442521</v>
      </c>
      <c r="S131" s="157">
        <v>186250</v>
      </c>
      <c r="T131" s="157">
        <v>5</v>
      </c>
    </row>
    <row r="132" spans="1:20" hidden="1" outlineLevel="4">
      <c r="A132" s="157">
        <v>12</v>
      </c>
      <c r="B132" s="157" t="s">
        <v>46</v>
      </c>
      <c r="C132" s="157" t="s">
        <v>6</v>
      </c>
      <c r="D132" s="157" t="s">
        <v>128</v>
      </c>
      <c r="E132" s="81">
        <v>444</v>
      </c>
      <c r="F132" s="82">
        <f t="shared" si="7"/>
        <v>1.4320805180180179E-2</v>
      </c>
      <c r="G132" s="82">
        <f t="shared" si="8"/>
        <v>5.6720783283283277E-3</v>
      </c>
      <c r="H132" s="157">
        <f t="shared" si="9"/>
        <v>0</v>
      </c>
      <c r="I132" s="157">
        <f t="shared" si="10"/>
        <v>0</v>
      </c>
      <c r="J132" s="157">
        <f t="shared" si="11"/>
        <v>444</v>
      </c>
      <c r="K132" s="157">
        <f t="shared" si="12"/>
        <v>444</v>
      </c>
      <c r="L132" s="157">
        <f t="shared" si="13"/>
        <v>0</v>
      </c>
      <c r="M132" s="157">
        <v>3</v>
      </c>
      <c r="N132" s="157">
        <v>33</v>
      </c>
      <c r="O132" s="157">
        <v>219</v>
      </c>
      <c r="P132" s="157">
        <v>22</v>
      </c>
      <c r="Q132" s="157" t="s">
        <v>20</v>
      </c>
      <c r="R132" s="157">
        <v>549369</v>
      </c>
      <c r="S132" s="157">
        <v>217590</v>
      </c>
      <c r="T132" s="157">
        <v>5</v>
      </c>
    </row>
    <row r="133" spans="1:20" hidden="1" outlineLevel="4">
      <c r="A133" s="157">
        <v>12</v>
      </c>
      <c r="B133" s="157" t="s">
        <v>46</v>
      </c>
      <c r="C133" s="157" t="s">
        <v>6</v>
      </c>
      <c r="D133" s="157" t="s">
        <v>170</v>
      </c>
      <c r="E133" s="81">
        <v>25</v>
      </c>
      <c r="F133" s="82">
        <f t="shared" si="7"/>
        <v>1.1506944444444445E-2</v>
      </c>
      <c r="G133" s="82">
        <f t="shared" si="8"/>
        <v>6.6546296296296301E-3</v>
      </c>
      <c r="H133" s="157">
        <f t="shared" si="9"/>
        <v>0</v>
      </c>
      <c r="I133" s="157">
        <f t="shared" si="10"/>
        <v>0</v>
      </c>
      <c r="J133" s="157">
        <f t="shared" si="11"/>
        <v>25</v>
      </c>
      <c r="K133" s="157">
        <f t="shared" si="12"/>
        <v>25</v>
      </c>
      <c r="L133" s="157">
        <f t="shared" si="13"/>
        <v>0</v>
      </c>
      <c r="M133" s="157">
        <v>3</v>
      </c>
      <c r="N133" s="157">
        <v>33</v>
      </c>
      <c r="O133" s="157">
        <v>232</v>
      </c>
      <c r="P133" s="157">
        <v>5</v>
      </c>
      <c r="Q133" s="157" t="s">
        <v>6</v>
      </c>
      <c r="R133" s="157">
        <v>24855</v>
      </c>
      <c r="S133" s="157">
        <v>14374</v>
      </c>
      <c r="T133" s="157">
        <v>5</v>
      </c>
    </row>
    <row r="134" spans="1:20" outlineLevel="3" collapsed="1">
      <c r="A134" s="157"/>
      <c r="B134" s="157"/>
      <c r="C134" s="160" t="s">
        <v>146</v>
      </c>
      <c r="D134" s="160"/>
      <c r="E134" s="154">
        <f>SUBTOTAL(9,E129:E133)</f>
        <v>1078</v>
      </c>
      <c r="F134" s="155"/>
      <c r="G134" s="155"/>
      <c r="H134" s="157">
        <f>SUBTOTAL(9,H129:H133)</f>
        <v>0</v>
      </c>
      <c r="I134" s="157">
        <f>SUBTOTAL(9,I129:I133)</f>
        <v>0</v>
      </c>
      <c r="J134" s="157">
        <f>SUBTOTAL(9,J129:J133)</f>
        <v>1078</v>
      </c>
      <c r="K134" s="157">
        <f>SUBTOTAL(9,K129:K133)</f>
        <v>1055</v>
      </c>
      <c r="L134" s="157">
        <f>SUBTOTAL(9,L129:L133)</f>
        <v>23</v>
      </c>
      <c r="M134" s="157"/>
      <c r="N134" s="157"/>
      <c r="O134" s="157"/>
      <c r="P134" s="157"/>
      <c r="Q134" s="157"/>
      <c r="R134" s="157">
        <f>SUBTOTAL(9,R129:R133)</f>
        <v>1225425</v>
      </c>
      <c r="S134" s="157">
        <f>SUBTOTAL(9,S129:S133)</f>
        <v>506241</v>
      </c>
      <c r="T134" s="157"/>
    </row>
    <row r="135" spans="1:20" ht="15.6" outlineLevel="2">
      <c r="A135" s="157"/>
      <c r="B135" s="111" t="s">
        <v>91</v>
      </c>
      <c r="C135" s="77"/>
      <c r="D135" s="77"/>
      <c r="E135" s="78">
        <f>SUBTOTAL(9,E120:E133)</f>
        <v>1887</v>
      </c>
      <c r="F135" s="79">
        <v>9.5268736874129043E-3</v>
      </c>
      <c r="G135" s="79">
        <v>3.3371177550099124E-3</v>
      </c>
      <c r="H135" s="157">
        <f>SUBTOTAL(9,H120:H133)</f>
        <v>809</v>
      </c>
      <c r="I135" s="157">
        <f>SUBTOTAL(9,I120:I133)</f>
        <v>0</v>
      </c>
      <c r="J135" s="157">
        <f>SUBTOTAL(9,J120:J133)</f>
        <v>1078</v>
      </c>
      <c r="K135" s="157">
        <f>SUBTOTAL(9,K120:K133)</f>
        <v>1341</v>
      </c>
      <c r="L135" s="157">
        <f>SUBTOTAL(9,L120:L133)</f>
        <v>546</v>
      </c>
      <c r="M135" s="157"/>
      <c r="N135" s="157"/>
      <c r="O135" s="157"/>
      <c r="P135" s="157"/>
      <c r="Q135" s="157"/>
      <c r="R135" s="157">
        <f>SUBTOTAL(9,R120:R133)</f>
        <v>1553231</v>
      </c>
      <c r="S135" s="157">
        <f>SUBTOTAL(9,S120:S133)</f>
        <v>544073</v>
      </c>
      <c r="T135" s="157"/>
    </row>
    <row r="136" spans="1:20" ht="17.399999999999999" outlineLevel="1">
      <c r="A136" s="161" t="s">
        <v>105</v>
      </c>
      <c r="B136" s="162"/>
      <c r="C136" s="162"/>
      <c r="D136" s="162"/>
      <c r="E136" s="163">
        <f>SUBTOTAL(9,E81:E133)</f>
        <v>5715</v>
      </c>
      <c r="F136" s="164"/>
      <c r="G136" s="164"/>
      <c r="H136" s="157">
        <f>SUBTOTAL(9,H81:H133)</f>
        <v>4236</v>
      </c>
      <c r="I136" s="157">
        <f>SUBTOTAL(9,I81:I133)</f>
        <v>401</v>
      </c>
      <c r="J136" s="157">
        <f>SUBTOTAL(9,J81:J133)</f>
        <v>1078</v>
      </c>
      <c r="K136" s="157">
        <f>SUBTOTAL(9,K81:K133)</f>
        <v>2876</v>
      </c>
      <c r="L136" s="157">
        <f>SUBTOTAL(9,L81:L133)</f>
        <v>2839</v>
      </c>
      <c r="M136" s="157"/>
      <c r="N136" s="157"/>
      <c r="O136" s="157"/>
      <c r="P136" s="157"/>
      <c r="Q136" s="157"/>
      <c r="R136" s="157">
        <f>SUBTOTAL(9,R81:R133)</f>
        <v>5095267</v>
      </c>
      <c r="S136" s="157">
        <f>SUBTOTAL(9,S81:S133)</f>
        <v>2173826</v>
      </c>
      <c r="T136" s="157"/>
    </row>
    <row r="137" spans="1:20" hidden="1" outlineLevel="4">
      <c r="A137" s="157">
        <v>46</v>
      </c>
      <c r="B137" s="157" t="s">
        <v>48</v>
      </c>
      <c r="C137" s="157" t="s">
        <v>4</v>
      </c>
      <c r="D137" s="157" t="s">
        <v>16</v>
      </c>
      <c r="E137" s="81">
        <v>411</v>
      </c>
      <c r="F137" s="82">
        <f t="shared" si="7"/>
        <v>4.7767696224204738E-3</v>
      </c>
      <c r="G137" s="82">
        <f t="shared" si="8"/>
        <v>1.200493376588267E-3</v>
      </c>
      <c r="H137" s="157">
        <f t="shared" si="9"/>
        <v>411</v>
      </c>
      <c r="I137" s="157">
        <f t="shared" si="10"/>
        <v>0</v>
      </c>
      <c r="J137" s="157">
        <f t="shared" si="11"/>
        <v>0</v>
      </c>
      <c r="K137" s="157">
        <f t="shared" si="12"/>
        <v>0</v>
      </c>
      <c r="L137" s="157">
        <f t="shared" si="13"/>
        <v>411</v>
      </c>
      <c r="M137" s="157">
        <v>1</v>
      </c>
      <c r="N137" s="157">
        <v>25</v>
      </c>
      <c r="O137" s="157">
        <v>17</v>
      </c>
      <c r="P137" s="157">
        <v>3</v>
      </c>
      <c r="Q137" s="157" t="s">
        <v>17</v>
      </c>
      <c r="R137" s="157">
        <v>169625</v>
      </c>
      <c r="S137" s="157">
        <v>42630</v>
      </c>
      <c r="T137" s="157">
        <v>5</v>
      </c>
    </row>
    <row r="138" spans="1:20" hidden="1" outlineLevel="4">
      <c r="A138" s="157">
        <v>46</v>
      </c>
      <c r="B138" s="157" t="s">
        <v>48</v>
      </c>
      <c r="C138" s="157" t="s">
        <v>4</v>
      </c>
      <c r="D138" s="157" t="s">
        <v>19</v>
      </c>
      <c r="E138" s="81">
        <v>137</v>
      </c>
      <c r="F138" s="82">
        <f t="shared" si="7"/>
        <v>5.2633313057583132E-3</v>
      </c>
      <c r="G138" s="82">
        <f t="shared" si="8"/>
        <v>1.529720870505542E-3</v>
      </c>
      <c r="H138" s="157">
        <f t="shared" si="9"/>
        <v>137</v>
      </c>
      <c r="I138" s="157">
        <f t="shared" si="10"/>
        <v>0</v>
      </c>
      <c r="J138" s="157">
        <f t="shared" si="11"/>
        <v>0</v>
      </c>
      <c r="K138" s="157">
        <f t="shared" si="12"/>
        <v>0</v>
      </c>
      <c r="L138" s="157">
        <f t="shared" si="13"/>
        <v>137</v>
      </c>
      <c r="M138" s="157">
        <v>1</v>
      </c>
      <c r="N138" s="157">
        <v>25</v>
      </c>
      <c r="O138" s="157">
        <v>18</v>
      </c>
      <c r="P138" s="157">
        <v>3</v>
      </c>
      <c r="Q138" s="157" t="s">
        <v>17</v>
      </c>
      <c r="R138" s="157">
        <v>62301</v>
      </c>
      <c r="S138" s="157">
        <v>18107</v>
      </c>
      <c r="T138" s="157">
        <v>5</v>
      </c>
    </row>
    <row r="139" spans="1:20" hidden="1" outlineLevel="4">
      <c r="A139" s="157">
        <v>46</v>
      </c>
      <c r="B139" s="157" t="s">
        <v>48</v>
      </c>
      <c r="C139" s="157" t="s">
        <v>4</v>
      </c>
      <c r="D139" s="157" t="s">
        <v>21</v>
      </c>
      <c r="E139" s="81">
        <v>51</v>
      </c>
      <c r="F139" s="82">
        <f t="shared" si="7"/>
        <v>5.7986111111111112E-3</v>
      </c>
      <c r="G139" s="82">
        <f t="shared" si="8"/>
        <v>1.6485112563543937E-3</v>
      </c>
      <c r="H139" s="157">
        <f t="shared" si="9"/>
        <v>51</v>
      </c>
      <c r="I139" s="157">
        <f t="shared" si="10"/>
        <v>0</v>
      </c>
      <c r="J139" s="157">
        <f t="shared" si="11"/>
        <v>0</v>
      </c>
      <c r="K139" s="157">
        <f t="shared" si="12"/>
        <v>0</v>
      </c>
      <c r="L139" s="157">
        <f t="shared" si="13"/>
        <v>51</v>
      </c>
      <c r="M139" s="157">
        <v>1</v>
      </c>
      <c r="N139" s="157">
        <v>25</v>
      </c>
      <c r="O139" s="157">
        <v>20</v>
      </c>
      <c r="P139" s="157">
        <v>3</v>
      </c>
      <c r="Q139" s="157" t="s">
        <v>17</v>
      </c>
      <c r="R139" s="157">
        <v>25551</v>
      </c>
      <c r="S139" s="157">
        <v>7264</v>
      </c>
      <c r="T139" s="157">
        <v>5</v>
      </c>
    </row>
    <row r="140" spans="1:20" hidden="1" outlineLevel="4">
      <c r="A140" s="157">
        <v>46</v>
      </c>
      <c r="B140" s="157" t="s">
        <v>48</v>
      </c>
      <c r="C140" s="157" t="s">
        <v>4</v>
      </c>
      <c r="D140" s="157" t="s">
        <v>109</v>
      </c>
      <c r="E140" s="81">
        <v>154</v>
      </c>
      <c r="F140" s="82">
        <f t="shared" si="7"/>
        <v>5.4178691678691679E-3</v>
      </c>
      <c r="G140" s="82">
        <f t="shared" si="8"/>
        <v>7.6847342472342471E-4</v>
      </c>
      <c r="H140" s="157">
        <f t="shared" si="9"/>
        <v>154</v>
      </c>
      <c r="I140" s="157">
        <f t="shared" si="10"/>
        <v>0</v>
      </c>
      <c r="J140" s="157">
        <f t="shared" si="11"/>
        <v>0</v>
      </c>
      <c r="K140" s="157">
        <f t="shared" si="12"/>
        <v>154</v>
      </c>
      <c r="L140" s="157">
        <f t="shared" si="13"/>
        <v>0</v>
      </c>
      <c r="M140" s="157">
        <v>3</v>
      </c>
      <c r="N140" s="157">
        <v>25</v>
      </c>
      <c r="O140" s="157">
        <v>162</v>
      </c>
      <c r="P140" s="157">
        <v>3</v>
      </c>
      <c r="Q140" s="157" t="s">
        <v>17</v>
      </c>
      <c r="R140" s="157">
        <v>72088</v>
      </c>
      <c r="S140" s="157">
        <v>10225</v>
      </c>
      <c r="T140" s="157">
        <v>5</v>
      </c>
    </row>
    <row r="141" spans="1:20" hidden="1" outlineLevel="4">
      <c r="A141" s="157">
        <v>46</v>
      </c>
      <c r="B141" s="157" t="s">
        <v>48</v>
      </c>
      <c r="C141" s="157" t="s">
        <v>4</v>
      </c>
      <c r="D141" s="157" t="s">
        <v>107</v>
      </c>
      <c r="E141" s="81">
        <v>142</v>
      </c>
      <c r="F141" s="82">
        <f t="shared" si="7"/>
        <v>6.8327790818988E-3</v>
      </c>
      <c r="G141" s="82">
        <f t="shared" si="8"/>
        <v>4.075378195096505E-7</v>
      </c>
      <c r="H141" s="157">
        <f t="shared" si="9"/>
        <v>142</v>
      </c>
      <c r="I141" s="157">
        <f t="shared" si="10"/>
        <v>0</v>
      </c>
      <c r="J141" s="157">
        <f t="shared" si="11"/>
        <v>0</v>
      </c>
      <c r="K141" s="157">
        <f t="shared" si="12"/>
        <v>0</v>
      </c>
      <c r="L141" s="157">
        <f t="shared" si="13"/>
        <v>142</v>
      </c>
      <c r="M141" s="157">
        <v>8</v>
      </c>
      <c r="N141" s="157">
        <v>25</v>
      </c>
      <c r="O141" s="157">
        <v>217</v>
      </c>
      <c r="P141" s="157">
        <v>3</v>
      </c>
      <c r="Q141" s="157" t="s">
        <v>17</v>
      </c>
      <c r="R141" s="157">
        <v>83830</v>
      </c>
      <c r="S141" s="157">
        <v>5</v>
      </c>
      <c r="T141" s="157">
        <v>5</v>
      </c>
    </row>
    <row r="142" spans="1:20" outlineLevel="3" collapsed="1">
      <c r="A142" s="157"/>
      <c r="B142" s="157"/>
      <c r="C142" s="158" t="s">
        <v>144</v>
      </c>
      <c r="D142" s="158"/>
      <c r="E142" s="148">
        <f>SUBTOTAL(9,E137:E141)</f>
        <v>895</v>
      </c>
      <c r="F142" s="149"/>
      <c r="G142" s="149"/>
      <c r="H142" s="157">
        <f>SUBTOTAL(9,H137:H141)</f>
        <v>895</v>
      </c>
      <c r="I142" s="157">
        <f>SUBTOTAL(9,I137:I141)</f>
        <v>0</v>
      </c>
      <c r="J142" s="157">
        <f>SUBTOTAL(9,J137:J141)</f>
        <v>0</v>
      </c>
      <c r="K142" s="157">
        <f>SUBTOTAL(9,K137:K141)</f>
        <v>154</v>
      </c>
      <c r="L142" s="157">
        <f>SUBTOTAL(9,L137:L141)</f>
        <v>741</v>
      </c>
      <c r="M142" s="157"/>
      <c r="N142" s="157"/>
      <c r="O142" s="157"/>
      <c r="P142" s="157"/>
      <c r="Q142" s="157"/>
      <c r="R142" s="157">
        <f>SUBTOTAL(9,R137:R141)</f>
        <v>413395</v>
      </c>
      <c r="S142" s="157">
        <f>SUBTOTAL(9,S137:S141)</f>
        <v>78231</v>
      </c>
      <c r="T142" s="157"/>
    </row>
    <row r="143" spans="1:20" hidden="1" outlineLevel="4">
      <c r="A143" s="157">
        <v>46</v>
      </c>
      <c r="B143" s="157" t="s">
        <v>48</v>
      </c>
      <c r="C143" s="157" t="s">
        <v>6</v>
      </c>
      <c r="D143" s="157" t="s">
        <v>33</v>
      </c>
      <c r="E143" s="81">
        <v>108</v>
      </c>
      <c r="F143" s="82">
        <f t="shared" si="7"/>
        <v>7.0820473251028805E-3</v>
      </c>
      <c r="G143" s="82">
        <f t="shared" si="8"/>
        <v>5.7355967078189301E-3</v>
      </c>
      <c r="H143" s="157">
        <f t="shared" si="9"/>
        <v>0</v>
      </c>
      <c r="I143" s="157">
        <f t="shared" si="10"/>
        <v>0</v>
      </c>
      <c r="J143" s="157">
        <f t="shared" si="11"/>
        <v>108</v>
      </c>
      <c r="K143" s="157">
        <f t="shared" si="12"/>
        <v>0</v>
      </c>
      <c r="L143" s="157">
        <f t="shared" si="13"/>
        <v>108</v>
      </c>
      <c r="M143" s="157">
        <v>1</v>
      </c>
      <c r="N143" s="157">
        <v>25</v>
      </c>
      <c r="O143" s="157">
        <v>86</v>
      </c>
      <c r="P143" s="157">
        <v>5</v>
      </c>
      <c r="Q143" s="157" t="s">
        <v>6</v>
      </c>
      <c r="R143" s="157">
        <v>66084</v>
      </c>
      <c r="S143" s="157">
        <v>53520</v>
      </c>
      <c r="T143" s="157">
        <v>5</v>
      </c>
    </row>
    <row r="144" spans="1:20" hidden="1" outlineLevel="4">
      <c r="A144" s="157">
        <v>46</v>
      </c>
      <c r="B144" s="157" t="s">
        <v>48</v>
      </c>
      <c r="C144" s="157" t="s">
        <v>6</v>
      </c>
      <c r="D144" s="157" t="s">
        <v>114</v>
      </c>
      <c r="E144" s="81">
        <v>324</v>
      </c>
      <c r="F144" s="82">
        <f t="shared" si="7"/>
        <v>8.1285008001828977E-3</v>
      </c>
      <c r="G144" s="82">
        <f t="shared" si="8"/>
        <v>2.1920010288065841E-3</v>
      </c>
      <c r="H144" s="157">
        <f t="shared" si="9"/>
        <v>0</v>
      </c>
      <c r="I144" s="157">
        <f t="shared" si="10"/>
        <v>0</v>
      </c>
      <c r="J144" s="157">
        <f t="shared" si="11"/>
        <v>324</v>
      </c>
      <c r="K144" s="157">
        <f t="shared" si="12"/>
        <v>324</v>
      </c>
      <c r="L144" s="157">
        <f t="shared" si="13"/>
        <v>0</v>
      </c>
      <c r="M144" s="157">
        <v>3</v>
      </c>
      <c r="N144" s="157">
        <v>25</v>
      </c>
      <c r="O144" s="157">
        <v>169</v>
      </c>
      <c r="P144" s="157">
        <v>5</v>
      </c>
      <c r="Q144" s="157" t="s">
        <v>6</v>
      </c>
      <c r="R144" s="157">
        <v>227546</v>
      </c>
      <c r="S144" s="157">
        <v>61362</v>
      </c>
      <c r="T144" s="157">
        <v>5</v>
      </c>
    </row>
    <row r="145" spans="1:20" outlineLevel="3" collapsed="1">
      <c r="A145" s="157"/>
      <c r="B145" s="157"/>
      <c r="C145" s="160" t="s">
        <v>146</v>
      </c>
      <c r="D145" s="160"/>
      <c r="E145" s="154">
        <f>SUBTOTAL(9,E143:E144)</f>
        <v>432</v>
      </c>
      <c r="F145" s="155"/>
      <c r="G145" s="155"/>
      <c r="H145" s="157">
        <f>SUBTOTAL(9,H143:H144)</f>
        <v>0</v>
      </c>
      <c r="I145" s="157">
        <f>SUBTOTAL(9,I143:I144)</f>
        <v>0</v>
      </c>
      <c r="J145" s="157">
        <f>SUBTOTAL(9,J143:J144)</f>
        <v>432</v>
      </c>
      <c r="K145" s="157">
        <f>SUBTOTAL(9,K143:K144)</f>
        <v>324</v>
      </c>
      <c r="L145" s="157">
        <f>SUBTOTAL(9,L143:L144)</f>
        <v>108</v>
      </c>
      <c r="M145" s="157"/>
      <c r="N145" s="157"/>
      <c r="O145" s="157"/>
      <c r="P145" s="157"/>
      <c r="Q145" s="157"/>
      <c r="R145" s="157">
        <f>SUBTOTAL(9,R143:R144)</f>
        <v>293630</v>
      </c>
      <c r="S145" s="157">
        <f>SUBTOTAL(9,S143:S144)</f>
        <v>114882</v>
      </c>
      <c r="T145" s="157"/>
    </row>
    <row r="146" spans="1:20" ht="15.6" outlineLevel="2">
      <c r="A146" s="157"/>
      <c r="B146" s="111" t="s">
        <v>92</v>
      </c>
      <c r="C146" s="77"/>
      <c r="D146" s="77"/>
      <c r="E146" s="78">
        <f>SUBTOTAL(9,E137:E144)</f>
        <v>1327</v>
      </c>
      <c r="F146" s="79">
        <v>6.1666614334756767E-3</v>
      </c>
      <c r="G146" s="79">
        <v>1.6843286862597336E-3</v>
      </c>
      <c r="H146" s="157">
        <f>SUBTOTAL(9,H137:H144)</f>
        <v>895</v>
      </c>
      <c r="I146" s="157">
        <f>SUBTOTAL(9,I137:I144)</f>
        <v>0</v>
      </c>
      <c r="J146" s="157">
        <f>SUBTOTAL(9,J137:J144)</f>
        <v>432</v>
      </c>
      <c r="K146" s="157">
        <f>SUBTOTAL(9,K137:K144)</f>
        <v>478</v>
      </c>
      <c r="L146" s="157">
        <f>SUBTOTAL(9,L137:L144)</f>
        <v>849</v>
      </c>
      <c r="M146" s="157"/>
      <c r="N146" s="157"/>
      <c r="O146" s="157"/>
      <c r="P146" s="157"/>
      <c r="Q146" s="157"/>
      <c r="R146" s="157">
        <f>SUBTOTAL(9,R137:R144)</f>
        <v>707025</v>
      </c>
      <c r="S146" s="157">
        <f>SUBTOTAL(9,S137:S144)</f>
        <v>193113</v>
      </c>
      <c r="T146" s="157"/>
    </row>
    <row r="147" spans="1:20" hidden="1" outlineLevel="4">
      <c r="A147" s="157">
        <v>46</v>
      </c>
      <c r="B147" s="157" t="s">
        <v>49</v>
      </c>
      <c r="C147" s="157" t="s">
        <v>4</v>
      </c>
      <c r="D147" s="157" t="s">
        <v>16</v>
      </c>
      <c r="E147" s="81">
        <v>299</v>
      </c>
      <c r="F147" s="82">
        <f t="shared" si="7"/>
        <v>1.3077735971757711E-2</v>
      </c>
      <c r="G147" s="82">
        <f t="shared" si="8"/>
        <v>1.9643797225318963E-3</v>
      </c>
      <c r="H147" s="157">
        <f t="shared" si="9"/>
        <v>299</v>
      </c>
      <c r="I147" s="157">
        <f t="shared" si="10"/>
        <v>0</v>
      </c>
      <c r="J147" s="157">
        <f t="shared" si="11"/>
        <v>0</v>
      </c>
      <c r="K147" s="157">
        <f t="shared" si="12"/>
        <v>0</v>
      </c>
      <c r="L147" s="157">
        <f t="shared" si="13"/>
        <v>299</v>
      </c>
      <c r="M147" s="157">
        <v>1</v>
      </c>
      <c r="N147" s="157">
        <v>8</v>
      </c>
      <c r="O147" s="157">
        <v>17</v>
      </c>
      <c r="P147" s="157">
        <v>3</v>
      </c>
      <c r="Q147" s="157" t="s">
        <v>17</v>
      </c>
      <c r="R147" s="157">
        <v>337845</v>
      </c>
      <c r="S147" s="157">
        <v>50747</v>
      </c>
      <c r="T147" s="157">
        <v>5</v>
      </c>
    </row>
    <row r="148" spans="1:20" hidden="1" outlineLevel="4">
      <c r="A148" s="157">
        <v>46</v>
      </c>
      <c r="B148" s="157" t="s">
        <v>49</v>
      </c>
      <c r="C148" s="157" t="s">
        <v>4</v>
      </c>
      <c r="D148" s="157" t="s">
        <v>19</v>
      </c>
      <c r="E148" s="81">
        <v>17</v>
      </c>
      <c r="F148" s="82">
        <f t="shared" si="7"/>
        <v>1.3481753812636164E-2</v>
      </c>
      <c r="G148" s="82">
        <f t="shared" si="8"/>
        <v>3.4293300653594773E-3</v>
      </c>
      <c r="H148" s="157">
        <f t="shared" si="9"/>
        <v>17</v>
      </c>
      <c r="I148" s="157">
        <f t="shared" si="10"/>
        <v>0</v>
      </c>
      <c r="J148" s="157">
        <f t="shared" si="11"/>
        <v>0</v>
      </c>
      <c r="K148" s="157">
        <f t="shared" si="12"/>
        <v>0</v>
      </c>
      <c r="L148" s="157">
        <f t="shared" si="13"/>
        <v>17</v>
      </c>
      <c r="M148" s="157">
        <v>1</v>
      </c>
      <c r="N148" s="157">
        <v>8</v>
      </c>
      <c r="O148" s="157">
        <v>18</v>
      </c>
      <c r="P148" s="157">
        <v>3</v>
      </c>
      <c r="Q148" s="157" t="s">
        <v>17</v>
      </c>
      <c r="R148" s="157">
        <v>19802</v>
      </c>
      <c r="S148" s="157">
        <v>5037</v>
      </c>
      <c r="T148" s="157">
        <v>5</v>
      </c>
    </row>
    <row r="149" spans="1:20" hidden="1" outlineLevel="4">
      <c r="A149" s="157">
        <v>46</v>
      </c>
      <c r="B149" s="157" t="s">
        <v>49</v>
      </c>
      <c r="C149" s="157" t="s">
        <v>4</v>
      </c>
      <c r="D149" s="157" t="s">
        <v>21</v>
      </c>
      <c r="E149" s="81">
        <v>18</v>
      </c>
      <c r="F149" s="82">
        <f t="shared" si="7"/>
        <v>1.2181712962962964E-2</v>
      </c>
      <c r="G149" s="82">
        <f t="shared" si="8"/>
        <v>1.8749999999999999E-3</v>
      </c>
      <c r="H149" s="157">
        <f t="shared" si="9"/>
        <v>18</v>
      </c>
      <c r="I149" s="157">
        <f t="shared" si="10"/>
        <v>0</v>
      </c>
      <c r="J149" s="157">
        <f t="shared" si="11"/>
        <v>0</v>
      </c>
      <c r="K149" s="157">
        <f t="shared" si="12"/>
        <v>0</v>
      </c>
      <c r="L149" s="157">
        <f t="shared" si="13"/>
        <v>18</v>
      </c>
      <c r="M149" s="157">
        <v>1</v>
      </c>
      <c r="N149" s="157">
        <v>8</v>
      </c>
      <c r="O149" s="157">
        <v>20</v>
      </c>
      <c r="P149" s="157">
        <v>3</v>
      </c>
      <c r="Q149" s="157" t="s">
        <v>17</v>
      </c>
      <c r="R149" s="157">
        <v>18945</v>
      </c>
      <c r="S149" s="157">
        <v>2916</v>
      </c>
      <c r="T149" s="157">
        <v>5</v>
      </c>
    </row>
    <row r="150" spans="1:20" hidden="1" outlineLevel="4">
      <c r="A150" s="157">
        <v>46</v>
      </c>
      <c r="B150" s="157" t="s">
        <v>49</v>
      </c>
      <c r="C150" s="157" t="s">
        <v>4</v>
      </c>
      <c r="D150" s="157" t="s">
        <v>109</v>
      </c>
      <c r="E150" s="81">
        <v>139</v>
      </c>
      <c r="F150" s="82">
        <f t="shared" si="7"/>
        <v>1.4701905142552624E-2</v>
      </c>
      <c r="G150" s="82">
        <f t="shared" si="8"/>
        <v>1.5390187849720226E-3</v>
      </c>
      <c r="H150" s="157">
        <f t="shared" si="9"/>
        <v>139</v>
      </c>
      <c r="I150" s="157">
        <f t="shared" si="10"/>
        <v>0</v>
      </c>
      <c r="J150" s="157">
        <f t="shared" si="11"/>
        <v>0</v>
      </c>
      <c r="K150" s="157">
        <f t="shared" si="12"/>
        <v>139</v>
      </c>
      <c r="L150" s="157">
        <f t="shared" si="13"/>
        <v>0</v>
      </c>
      <c r="M150" s="157">
        <v>3</v>
      </c>
      <c r="N150" s="157">
        <v>8</v>
      </c>
      <c r="O150" s="157">
        <v>162</v>
      </c>
      <c r="P150" s="157">
        <v>3</v>
      </c>
      <c r="Q150" s="157" t="s">
        <v>17</v>
      </c>
      <c r="R150" s="157">
        <v>176564</v>
      </c>
      <c r="S150" s="157">
        <v>18483</v>
      </c>
      <c r="T150" s="157">
        <v>5</v>
      </c>
    </row>
    <row r="151" spans="1:20" outlineLevel="3" collapsed="1">
      <c r="A151" s="157"/>
      <c r="B151" s="157"/>
      <c r="C151" s="158" t="s">
        <v>144</v>
      </c>
      <c r="D151" s="158"/>
      <c r="E151" s="148">
        <f>SUBTOTAL(9,E147:E150)</f>
        <v>473</v>
      </c>
      <c r="F151" s="149"/>
      <c r="G151" s="149"/>
      <c r="H151" s="157">
        <f>SUBTOTAL(9,H147:H150)</f>
        <v>473</v>
      </c>
      <c r="I151" s="157">
        <f>SUBTOTAL(9,I147:I150)</f>
        <v>0</v>
      </c>
      <c r="J151" s="157">
        <f>SUBTOTAL(9,J147:J150)</f>
        <v>0</v>
      </c>
      <c r="K151" s="157">
        <f>SUBTOTAL(9,K147:K150)</f>
        <v>139</v>
      </c>
      <c r="L151" s="157">
        <f>SUBTOTAL(9,L147:L150)</f>
        <v>334</v>
      </c>
      <c r="M151" s="157"/>
      <c r="N151" s="157"/>
      <c r="O151" s="157"/>
      <c r="P151" s="157"/>
      <c r="Q151" s="157"/>
      <c r="R151" s="157">
        <f>SUBTOTAL(9,R147:R150)</f>
        <v>553156</v>
      </c>
      <c r="S151" s="157">
        <f>SUBTOTAL(9,S147:S150)</f>
        <v>77183</v>
      </c>
      <c r="T151" s="157"/>
    </row>
    <row r="152" spans="1:20" ht="15.6" outlineLevel="2">
      <c r="A152" s="157"/>
      <c r="B152" s="111" t="s">
        <v>93</v>
      </c>
      <c r="C152" s="77"/>
      <c r="D152" s="77"/>
      <c r="E152" s="78">
        <f>SUBTOTAL(9,E147:E150)</f>
        <v>473</v>
      </c>
      <c r="F152" s="79">
        <v>1.3535451413358391E-2</v>
      </c>
      <c r="G152" s="79">
        <v>1.8886295121760238E-3</v>
      </c>
      <c r="H152" s="157">
        <f>SUBTOTAL(9,H147:H150)</f>
        <v>473</v>
      </c>
      <c r="I152" s="157">
        <f>SUBTOTAL(9,I147:I150)</f>
        <v>0</v>
      </c>
      <c r="J152" s="157">
        <f>SUBTOTAL(9,J147:J150)</f>
        <v>0</v>
      </c>
      <c r="K152" s="157">
        <f>SUBTOTAL(9,K147:K150)</f>
        <v>139</v>
      </c>
      <c r="L152" s="157">
        <f>SUBTOTAL(9,L147:L150)</f>
        <v>334</v>
      </c>
      <c r="M152" s="157"/>
      <c r="N152" s="157"/>
      <c r="O152" s="157"/>
      <c r="P152" s="157"/>
      <c r="Q152" s="157"/>
      <c r="R152" s="157">
        <f>SUBTOTAL(9,R147:R150)</f>
        <v>553156</v>
      </c>
      <c r="S152" s="157">
        <f>SUBTOTAL(9,S147:S150)</f>
        <v>77183</v>
      </c>
      <c r="T152" s="157"/>
    </row>
    <row r="153" spans="1:20" hidden="1" outlineLevel="4">
      <c r="A153" s="157">
        <v>46</v>
      </c>
      <c r="B153" s="157" t="s">
        <v>50</v>
      </c>
      <c r="C153" s="157" t="s">
        <v>4</v>
      </c>
      <c r="D153" s="157" t="s">
        <v>16</v>
      </c>
      <c r="E153" s="81">
        <v>131</v>
      </c>
      <c r="F153" s="82">
        <f t="shared" si="7"/>
        <v>8.7475261521063035E-3</v>
      </c>
      <c r="G153" s="82">
        <f t="shared" si="8"/>
        <v>2.286542267458298E-3</v>
      </c>
      <c r="H153" s="157">
        <f t="shared" si="9"/>
        <v>131</v>
      </c>
      <c r="I153" s="157">
        <f t="shared" si="10"/>
        <v>0</v>
      </c>
      <c r="J153" s="157">
        <f t="shared" si="11"/>
        <v>0</v>
      </c>
      <c r="K153" s="157">
        <f t="shared" si="12"/>
        <v>0</v>
      </c>
      <c r="L153" s="157">
        <f t="shared" si="13"/>
        <v>131</v>
      </c>
      <c r="M153" s="157">
        <v>1</v>
      </c>
      <c r="N153" s="157">
        <v>31</v>
      </c>
      <c r="O153" s="157">
        <v>17</v>
      </c>
      <c r="P153" s="157">
        <v>3</v>
      </c>
      <c r="Q153" s="157" t="s">
        <v>17</v>
      </c>
      <c r="R153" s="157">
        <v>99008</v>
      </c>
      <c r="S153" s="157">
        <v>25880</v>
      </c>
      <c r="T153" s="157">
        <v>5</v>
      </c>
    </row>
    <row r="154" spans="1:20" hidden="1" outlineLevel="4">
      <c r="A154" s="157">
        <v>46</v>
      </c>
      <c r="B154" s="157" t="s">
        <v>50</v>
      </c>
      <c r="C154" s="157" t="s">
        <v>4</v>
      </c>
      <c r="D154" s="157" t="s">
        <v>19</v>
      </c>
      <c r="E154" s="81">
        <v>137</v>
      </c>
      <c r="F154" s="82">
        <f t="shared" si="7"/>
        <v>8.0297884563395507E-3</v>
      </c>
      <c r="G154" s="82">
        <f t="shared" si="8"/>
        <v>3.4334448499594486E-3</v>
      </c>
      <c r="H154" s="157">
        <f t="shared" si="9"/>
        <v>137</v>
      </c>
      <c r="I154" s="157">
        <f t="shared" si="10"/>
        <v>0</v>
      </c>
      <c r="J154" s="157">
        <f t="shared" si="11"/>
        <v>0</v>
      </c>
      <c r="K154" s="157">
        <f t="shared" si="12"/>
        <v>0</v>
      </c>
      <c r="L154" s="157">
        <f t="shared" si="13"/>
        <v>137</v>
      </c>
      <c r="M154" s="157">
        <v>1</v>
      </c>
      <c r="N154" s="157">
        <v>31</v>
      </c>
      <c r="O154" s="157">
        <v>18</v>
      </c>
      <c r="P154" s="157">
        <v>3</v>
      </c>
      <c r="Q154" s="157" t="s">
        <v>17</v>
      </c>
      <c r="R154" s="157">
        <v>95047</v>
      </c>
      <c r="S154" s="157">
        <v>40641</v>
      </c>
      <c r="T154" s="157">
        <v>5</v>
      </c>
    </row>
    <row r="155" spans="1:20" hidden="1" outlineLevel="4">
      <c r="A155" s="157">
        <v>46</v>
      </c>
      <c r="B155" s="157" t="s">
        <v>50</v>
      </c>
      <c r="C155" s="157" t="s">
        <v>4</v>
      </c>
      <c r="D155" s="157" t="s">
        <v>21</v>
      </c>
      <c r="E155" s="81">
        <v>38</v>
      </c>
      <c r="F155" s="82">
        <f t="shared" si="7"/>
        <v>1.0059697855750487E-2</v>
      </c>
      <c r="G155" s="82">
        <f t="shared" si="8"/>
        <v>5.2010233918128651E-3</v>
      </c>
      <c r="H155" s="157">
        <f t="shared" si="9"/>
        <v>38</v>
      </c>
      <c r="I155" s="157">
        <f t="shared" si="10"/>
        <v>0</v>
      </c>
      <c r="J155" s="157">
        <f t="shared" si="11"/>
        <v>0</v>
      </c>
      <c r="K155" s="157">
        <f t="shared" si="12"/>
        <v>0</v>
      </c>
      <c r="L155" s="157">
        <f t="shared" si="13"/>
        <v>38</v>
      </c>
      <c r="M155" s="157">
        <v>1</v>
      </c>
      <c r="N155" s="157">
        <v>31</v>
      </c>
      <c r="O155" s="157">
        <v>20</v>
      </c>
      <c r="P155" s="157">
        <v>3</v>
      </c>
      <c r="Q155" s="157" t="s">
        <v>17</v>
      </c>
      <c r="R155" s="157">
        <v>33028</v>
      </c>
      <c r="S155" s="157">
        <v>17076</v>
      </c>
      <c r="T155" s="157">
        <v>5</v>
      </c>
    </row>
    <row r="156" spans="1:20" hidden="1" outlineLevel="4">
      <c r="A156" s="157">
        <v>46</v>
      </c>
      <c r="B156" s="157" t="s">
        <v>50</v>
      </c>
      <c r="C156" s="157" t="s">
        <v>4</v>
      </c>
      <c r="D156" s="157" t="s">
        <v>109</v>
      </c>
      <c r="E156" s="81">
        <v>145</v>
      </c>
      <c r="F156" s="82">
        <f t="shared" si="7"/>
        <v>9.9173850574712646E-3</v>
      </c>
      <c r="G156" s="82">
        <f t="shared" si="8"/>
        <v>2.0912356321839084E-3</v>
      </c>
      <c r="H156" s="157">
        <f t="shared" si="9"/>
        <v>145</v>
      </c>
      <c r="I156" s="157">
        <f t="shared" si="10"/>
        <v>0</v>
      </c>
      <c r="J156" s="157">
        <f t="shared" si="11"/>
        <v>0</v>
      </c>
      <c r="K156" s="157">
        <f t="shared" si="12"/>
        <v>145</v>
      </c>
      <c r="L156" s="157">
        <f t="shared" si="13"/>
        <v>0</v>
      </c>
      <c r="M156" s="157">
        <v>3</v>
      </c>
      <c r="N156" s="157">
        <v>31</v>
      </c>
      <c r="O156" s="157">
        <v>162</v>
      </c>
      <c r="P156" s="157">
        <v>3</v>
      </c>
      <c r="Q156" s="157" t="s">
        <v>17</v>
      </c>
      <c r="R156" s="157">
        <v>124245</v>
      </c>
      <c r="S156" s="157">
        <v>26199</v>
      </c>
      <c r="T156" s="157">
        <v>5</v>
      </c>
    </row>
    <row r="157" spans="1:20" outlineLevel="3" collapsed="1">
      <c r="A157" s="157"/>
      <c r="B157" s="157"/>
      <c r="C157" s="158" t="s">
        <v>144</v>
      </c>
      <c r="D157" s="158"/>
      <c r="E157" s="148">
        <f>SUBTOTAL(9,E153:E156)</f>
        <v>451</v>
      </c>
      <c r="F157" s="149"/>
      <c r="G157" s="149"/>
      <c r="H157" s="157">
        <f>SUBTOTAL(9,H153:H156)</f>
        <v>451</v>
      </c>
      <c r="I157" s="157">
        <f>SUBTOTAL(9,I153:I156)</f>
        <v>0</v>
      </c>
      <c r="J157" s="157">
        <f>SUBTOTAL(9,J153:J156)</f>
        <v>0</v>
      </c>
      <c r="K157" s="157">
        <f>SUBTOTAL(9,K153:K156)</f>
        <v>145</v>
      </c>
      <c r="L157" s="157">
        <f>SUBTOTAL(9,L153:L156)</f>
        <v>306</v>
      </c>
      <c r="M157" s="157"/>
      <c r="N157" s="157"/>
      <c r="O157" s="157"/>
      <c r="P157" s="157"/>
      <c r="Q157" s="157"/>
      <c r="R157" s="157">
        <f>SUBTOTAL(9,R153:R156)</f>
        <v>351328</v>
      </c>
      <c r="S157" s="157">
        <f>SUBTOTAL(9,S153:S156)</f>
        <v>109796</v>
      </c>
      <c r="T157" s="157"/>
    </row>
    <row r="158" spans="1:20" ht="15.6" outlineLevel="2">
      <c r="A158" s="157"/>
      <c r="B158" s="111" t="s">
        <v>94</v>
      </c>
      <c r="C158" s="77"/>
      <c r="D158" s="77"/>
      <c r="E158" s="78">
        <f>SUBTOTAL(9,E153:E156)</f>
        <v>451</v>
      </c>
      <c r="F158" s="79">
        <v>9.0161780405682845E-3</v>
      </c>
      <c r="G158" s="79">
        <v>2.817709616490104E-3</v>
      </c>
      <c r="H158" s="157">
        <f>SUBTOTAL(9,H153:H156)</f>
        <v>451</v>
      </c>
      <c r="I158" s="157">
        <f>SUBTOTAL(9,I153:I156)</f>
        <v>0</v>
      </c>
      <c r="J158" s="157">
        <f>SUBTOTAL(9,J153:J156)</f>
        <v>0</v>
      </c>
      <c r="K158" s="157">
        <f>SUBTOTAL(9,K153:K156)</f>
        <v>145</v>
      </c>
      <c r="L158" s="157">
        <f>SUBTOTAL(9,L153:L156)</f>
        <v>306</v>
      </c>
      <c r="M158" s="157"/>
      <c r="N158" s="157"/>
      <c r="O158" s="157"/>
      <c r="P158" s="157"/>
      <c r="Q158" s="157"/>
      <c r="R158" s="157">
        <f>SUBTOTAL(9,R153:R156)</f>
        <v>351328</v>
      </c>
      <c r="S158" s="157">
        <f>SUBTOTAL(9,S153:S156)</f>
        <v>109796</v>
      </c>
      <c r="T158" s="157"/>
    </row>
    <row r="159" spans="1:20" hidden="1" outlineLevel="4">
      <c r="A159" s="157">
        <v>46</v>
      </c>
      <c r="B159" s="157" t="s">
        <v>51</v>
      </c>
      <c r="C159" s="157" t="s">
        <v>4</v>
      </c>
      <c r="D159" s="157" t="s">
        <v>16</v>
      </c>
      <c r="E159" s="81">
        <v>221</v>
      </c>
      <c r="F159" s="82">
        <f t="shared" si="7"/>
        <v>5.4151478967655441E-3</v>
      </c>
      <c r="G159" s="82">
        <f t="shared" si="8"/>
        <v>3.2889224065694657E-3</v>
      </c>
      <c r="H159" s="157">
        <f t="shared" si="9"/>
        <v>221</v>
      </c>
      <c r="I159" s="157">
        <f t="shared" si="10"/>
        <v>0</v>
      </c>
      <c r="J159" s="157">
        <f t="shared" si="11"/>
        <v>0</v>
      </c>
      <c r="K159" s="157">
        <f t="shared" si="12"/>
        <v>0</v>
      </c>
      <c r="L159" s="157">
        <f t="shared" si="13"/>
        <v>221</v>
      </c>
      <c r="M159" s="157">
        <v>1</v>
      </c>
      <c r="N159" s="157">
        <v>29</v>
      </c>
      <c r="O159" s="157">
        <v>17</v>
      </c>
      <c r="P159" s="157">
        <v>3</v>
      </c>
      <c r="Q159" s="157" t="s">
        <v>17</v>
      </c>
      <c r="R159" s="157">
        <v>103399</v>
      </c>
      <c r="S159" s="157">
        <v>62800</v>
      </c>
      <c r="T159" s="157">
        <v>5</v>
      </c>
    </row>
    <row r="160" spans="1:20" hidden="1" outlineLevel="4">
      <c r="A160" s="157">
        <v>46</v>
      </c>
      <c r="B160" s="157" t="s">
        <v>51</v>
      </c>
      <c r="C160" s="157" t="s">
        <v>4</v>
      </c>
      <c r="D160" s="157" t="s">
        <v>19</v>
      </c>
      <c r="E160" s="81">
        <v>190</v>
      </c>
      <c r="F160" s="82">
        <f t="shared" si="7"/>
        <v>4.9494395711500976E-3</v>
      </c>
      <c r="G160" s="82">
        <f t="shared" si="8"/>
        <v>2.1351120857699807E-3</v>
      </c>
      <c r="H160" s="157">
        <f t="shared" si="9"/>
        <v>190</v>
      </c>
      <c r="I160" s="157">
        <f t="shared" si="10"/>
        <v>0</v>
      </c>
      <c r="J160" s="157">
        <f t="shared" si="11"/>
        <v>0</v>
      </c>
      <c r="K160" s="157">
        <f t="shared" si="12"/>
        <v>0</v>
      </c>
      <c r="L160" s="157">
        <f t="shared" si="13"/>
        <v>190</v>
      </c>
      <c r="M160" s="157">
        <v>1</v>
      </c>
      <c r="N160" s="157">
        <v>29</v>
      </c>
      <c r="O160" s="157">
        <v>18</v>
      </c>
      <c r="P160" s="157">
        <v>3</v>
      </c>
      <c r="Q160" s="157" t="s">
        <v>17</v>
      </c>
      <c r="R160" s="157">
        <v>81250</v>
      </c>
      <c r="S160" s="157">
        <v>35050</v>
      </c>
      <c r="T160" s="157">
        <v>5</v>
      </c>
    </row>
    <row r="161" spans="1:20" hidden="1" outlineLevel="4">
      <c r="A161" s="157">
        <v>46</v>
      </c>
      <c r="B161" s="157" t="s">
        <v>51</v>
      </c>
      <c r="C161" s="157" t="s">
        <v>4</v>
      </c>
      <c r="D161" s="157" t="s">
        <v>21</v>
      </c>
      <c r="E161" s="81">
        <v>37</v>
      </c>
      <c r="F161" s="82">
        <f t="shared" si="7"/>
        <v>5.8086211211211209E-3</v>
      </c>
      <c r="G161" s="82">
        <f t="shared" si="8"/>
        <v>1.1952577577577577E-3</v>
      </c>
      <c r="H161" s="157">
        <f t="shared" si="9"/>
        <v>37</v>
      </c>
      <c r="I161" s="157">
        <f t="shared" si="10"/>
        <v>0</v>
      </c>
      <c r="J161" s="157">
        <f t="shared" si="11"/>
        <v>0</v>
      </c>
      <c r="K161" s="157">
        <f t="shared" si="12"/>
        <v>0</v>
      </c>
      <c r="L161" s="157">
        <f t="shared" si="13"/>
        <v>37</v>
      </c>
      <c r="M161" s="157">
        <v>1</v>
      </c>
      <c r="N161" s="157">
        <v>29</v>
      </c>
      <c r="O161" s="157">
        <v>20</v>
      </c>
      <c r="P161" s="157">
        <v>3</v>
      </c>
      <c r="Q161" s="157" t="s">
        <v>17</v>
      </c>
      <c r="R161" s="157">
        <v>18569</v>
      </c>
      <c r="S161" s="157">
        <v>3821</v>
      </c>
      <c r="T161" s="157">
        <v>5</v>
      </c>
    </row>
    <row r="162" spans="1:20" hidden="1" outlineLevel="4">
      <c r="A162" s="157">
        <v>46</v>
      </c>
      <c r="B162" s="157" t="s">
        <v>51</v>
      </c>
      <c r="C162" s="157" t="s">
        <v>4</v>
      </c>
      <c r="D162" s="157" t="s">
        <v>169</v>
      </c>
      <c r="E162" s="81">
        <v>2</v>
      </c>
      <c r="F162" s="82">
        <f t="shared" si="7"/>
        <v>2.6793981481481482E-3</v>
      </c>
      <c r="G162" s="82">
        <f t="shared" si="8"/>
        <v>2.0949074074074073E-3</v>
      </c>
      <c r="H162" s="157">
        <f t="shared" si="9"/>
        <v>2</v>
      </c>
      <c r="I162" s="157">
        <f t="shared" si="10"/>
        <v>0</v>
      </c>
      <c r="J162" s="157">
        <f t="shared" si="11"/>
        <v>0</v>
      </c>
      <c r="K162" s="157">
        <f t="shared" si="12"/>
        <v>2</v>
      </c>
      <c r="L162" s="157">
        <f t="shared" si="13"/>
        <v>0</v>
      </c>
      <c r="M162" s="157">
        <v>3</v>
      </c>
      <c r="N162" s="157">
        <v>29</v>
      </c>
      <c r="O162" s="157">
        <v>94</v>
      </c>
      <c r="P162" s="157">
        <v>3</v>
      </c>
      <c r="Q162" s="157" t="s">
        <v>17</v>
      </c>
      <c r="R162" s="157">
        <v>463</v>
      </c>
      <c r="S162" s="157">
        <v>362</v>
      </c>
      <c r="T162" s="157">
        <v>5</v>
      </c>
    </row>
    <row r="163" spans="1:20" hidden="1" outlineLevel="4">
      <c r="A163" s="157">
        <v>46</v>
      </c>
      <c r="B163" s="157" t="s">
        <v>51</v>
      </c>
      <c r="C163" s="157" t="s">
        <v>4</v>
      </c>
      <c r="D163" s="157" t="s">
        <v>109</v>
      </c>
      <c r="E163" s="81">
        <v>313</v>
      </c>
      <c r="F163" s="82">
        <f t="shared" si="7"/>
        <v>5.5305215359129096E-3</v>
      </c>
      <c r="G163" s="82">
        <f t="shared" si="8"/>
        <v>1.0799017867707964E-3</v>
      </c>
      <c r="H163" s="157">
        <f t="shared" si="9"/>
        <v>313</v>
      </c>
      <c r="I163" s="157">
        <f t="shared" si="10"/>
        <v>0</v>
      </c>
      <c r="J163" s="157">
        <f t="shared" si="11"/>
        <v>0</v>
      </c>
      <c r="K163" s="157">
        <f t="shared" si="12"/>
        <v>313</v>
      </c>
      <c r="L163" s="157">
        <f t="shared" si="13"/>
        <v>0</v>
      </c>
      <c r="M163" s="157">
        <v>3</v>
      </c>
      <c r="N163" s="157">
        <v>29</v>
      </c>
      <c r="O163" s="157">
        <v>162</v>
      </c>
      <c r="P163" s="157">
        <v>3</v>
      </c>
      <c r="Q163" s="157" t="s">
        <v>17</v>
      </c>
      <c r="R163" s="157">
        <v>149563</v>
      </c>
      <c r="S163" s="157">
        <v>29204</v>
      </c>
      <c r="T163" s="157">
        <v>5</v>
      </c>
    </row>
    <row r="164" spans="1:20" hidden="1" outlineLevel="4">
      <c r="A164" s="157">
        <v>46</v>
      </c>
      <c r="B164" s="157" t="s">
        <v>51</v>
      </c>
      <c r="C164" s="157" t="s">
        <v>4</v>
      </c>
      <c r="D164" s="157" t="s">
        <v>107</v>
      </c>
      <c r="E164" s="81">
        <v>176</v>
      </c>
      <c r="F164" s="82">
        <f t="shared" si="7"/>
        <v>4.3548768939393936E-3</v>
      </c>
      <c r="G164" s="82">
        <f t="shared" si="8"/>
        <v>1.3152356902356901E-7</v>
      </c>
      <c r="H164" s="157">
        <f t="shared" si="9"/>
        <v>176</v>
      </c>
      <c r="I164" s="157">
        <f t="shared" si="10"/>
        <v>0</v>
      </c>
      <c r="J164" s="157">
        <f t="shared" si="11"/>
        <v>0</v>
      </c>
      <c r="K164" s="157">
        <f t="shared" si="12"/>
        <v>0</v>
      </c>
      <c r="L164" s="157">
        <f t="shared" si="13"/>
        <v>176</v>
      </c>
      <c r="M164" s="157">
        <v>8</v>
      </c>
      <c r="N164" s="157">
        <v>29</v>
      </c>
      <c r="O164" s="157">
        <v>217</v>
      </c>
      <c r="P164" s="157">
        <v>3</v>
      </c>
      <c r="Q164" s="157" t="s">
        <v>17</v>
      </c>
      <c r="R164" s="157">
        <v>66222</v>
      </c>
      <c r="S164" s="157">
        <v>2</v>
      </c>
      <c r="T164" s="157">
        <v>5</v>
      </c>
    </row>
    <row r="165" spans="1:20" hidden="1" outlineLevel="4">
      <c r="A165" s="157">
        <v>46</v>
      </c>
      <c r="B165" s="157" t="s">
        <v>51</v>
      </c>
      <c r="C165" s="157" t="s">
        <v>4</v>
      </c>
      <c r="D165" s="157" t="s">
        <v>111</v>
      </c>
      <c r="E165" s="81">
        <v>1</v>
      </c>
      <c r="F165" s="82">
        <f t="shared" si="7"/>
        <v>8.1365740740740738E-3</v>
      </c>
      <c r="G165" s="82">
        <f t="shared" si="8"/>
        <v>6.9328703703703705E-3</v>
      </c>
      <c r="H165" s="157">
        <f t="shared" si="9"/>
        <v>1</v>
      </c>
      <c r="I165" s="157">
        <f t="shared" si="10"/>
        <v>0</v>
      </c>
      <c r="J165" s="157">
        <f t="shared" si="11"/>
        <v>0</v>
      </c>
      <c r="K165" s="157">
        <f t="shared" si="12"/>
        <v>1</v>
      </c>
      <c r="L165" s="157">
        <f t="shared" si="13"/>
        <v>0</v>
      </c>
      <c r="M165" s="157">
        <v>3</v>
      </c>
      <c r="N165" s="157">
        <v>29</v>
      </c>
      <c r="O165" s="157">
        <v>224</v>
      </c>
      <c r="P165" s="157">
        <v>3</v>
      </c>
      <c r="Q165" s="157" t="s">
        <v>17</v>
      </c>
      <c r="R165" s="157">
        <v>703</v>
      </c>
      <c r="S165" s="157">
        <v>599</v>
      </c>
      <c r="T165" s="157">
        <v>5</v>
      </c>
    </row>
    <row r="166" spans="1:20" outlineLevel="3" collapsed="1">
      <c r="A166" s="157"/>
      <c r="B166" s="157"/>
      <c r="C166" s="158" t="s">
        <v>144</v>
      </c>
      <c r="D166" s="158"/>
      <c r="E166" s="148">
        <f>SUBTOTAL(9,E159:E165)</f>
        <v>940</v>
      </c>
      <c r="F166" s="149"/>
      <c r="G166" s="149"/>
      <c r="H166" s="157">
        <f>SUBTOTAL(9,H159:H165)</f>
        <v>940</v>
      </c>
      <c r="I166" s="157">
        <f>SUBTOTAL(9,I159:I165)</f>
        <v>0</v>
      </c>
      <c r="J166" s="157">
        <f>SUBTOTAL(9,J159:J165)</f>
        <v>0</v>
      </c>
      <c r="K166" s="157">
        <f>SUBTOTAL(9,K159:K165)</f>
        <v>316</v>
      </c>
      <c r="L166" s="157">
        <f>SUBTOTAL(9,L159:L165)</f>
        <v>624</v>
      </c>
      <c r="M166" s="157"/>
      <c r="N166" s="157"/>
      <c r="O166" s="157"/>
      <c r="P166" s="157"/>
      <c r="Q166" s="157"/>
      <c r="R166" s="157">
        <f>SUBTOTAL(9,R159:R165)</f>
        <v>420169</v>
      </c>
      <c r="S166" s="157">
        <f>SUBTOTAL(9,S159:S165)</f>
        <v>131838</v>
      </c>
      <c r="T166" s="157"/>
    </row>
    <row r="167" spans="1:20" ht="15.6" outlineLevel="2">
      <c r="A167" s="157"/>
      <c r="B167" s="111" t="s">
        <v>95</v>
      </c>
      <c r="C167" s="77"/>
      <c r="D167" s="77"/>
      <c r="E167" s="78">
        <f>SUBTOTAL(9,E159:E165)</f>
        <v>940</v>
      </c>
      <c r="F167" s="79">
        <v>5.1734756698187546E-3</v>
      </c>
      <c r="G167" s="79">
        <v>1.623300827423168E-3</v>
      </c>
      <c r="H167" s="157">
        <f>SUBTOTAL(9,H159:H165)</f>
        <v>940</v>
      </c>
      <c r="I167" s="157">
        <f>SUBTOTAL(9,I159:I165)</f>
        <v>0</v>
      </c>
      <c r="J167" s="157">
        <f>SUBTOTAL(9,J159:J165)</f>
        <v>0</v>
      </c>
      <c r="K167" s="157">
        <f>SUBTOTAL(9,K159:K165)</f>
        <v>316</v>
      </c>
      <c r="L167" s="157">
        <f>SUBTOTAL(9,L159:L165)</f>
        <v>624</v>
      </c>
      <c r="M167" s="157"/>
      <c r="N167" s="157"/>
      <c r="O167" s="157"/>
      <c r="P167" s="157"/>
      <c r="Q167" s="157"/>
      <c r="R167" s="157">
        <f>SUBTOTAL(9,R159:R165)</f>
        <v>420169</v>
      </c>
      <c r="S167" s="157">
        <f>SUBTOTAL(9,S159:S165)</f>
        <v>131838</v>
      </c>
      <c r="T167" s="157"/>
    </row>
    <row r="168" spans="1:20" hidden="1" outlineLevel="4">
      <c r="A168" s="157">
        <v>46</v>
      </c>
      <c r="B168" s="157" t="s">
        <v>52</v>
      </c>
      <c r="C168" s="157" t="s">
        <v>4</v>
      </c>
      <c r="D168" s="157" t="s">
        <v>16</v>
      </c>
      <c r="E168" s="81">
        <v>114</v>
      </c>
      <c r="F168" s="82">
        <f t="shared" si="7"/>
        <v>5.6755604288499023E-3</v>
      </c>
      <c r="G168" s="82">
        <f t="shared" si="8"/>
        <v>3.8007634827810269E-3</v>
      </c>
      <c r="H168" s="157">
        <f t="shared" si="9"/>
        <v>114</v>
      </c>
      <c r="I168" s="157">
        <f t="shared" si="10"/>
        <v>0</v>
      </c>
      <c r="J168" s="157">
        <f t="shared" si="11"/>
        <v>0</v>
      </c>
      <c r="K168" s="157">
        <f t="shared" si="12"/>
        <v>0</v>
      </c>
      <c r="L168" s="157">
        <f t="shared" si="13"/>
        <v>114</v>
      </c>
      <c r="M168" s="157">
        <v>1</v>
      </c>
      <c r="N168" s="157">
        <v>28</v>
      </c>
      <c r="O168" s="157">
        <v>17</v>
      </c>
      <c r="P168" s="157">
        <v>3</v>
      </c>
      <c r="Q168" s="157" t="s">
        <v>17</v>
      </c>
      <c r="R168" s="157">
        <v>55902</v>
      </c>
      <c r="S168" s="157">
        <v>37436</v>
      </c>
      <c r="T168" s="157">
        <v>5</v>
      </c>
    </row>
    <row r="169" spans="1:20" hidden="1" outlineLevel="4">
      <c r="A169" s="157">
        <v>46</v>
      </c>
      <c r="B169" s="157" t="s">
        <v>52</v>
      </c>
      <c r="C169" s="157" t="s">
        <v>4</v>
      </c>
      <c r="D169" s="157" t="s">
        <v>19</v>
      </c>
      <c r="E169" s="81">
        <v>71</v>
      </c>
      <c r="F169" s="82">
        <f t="shared" si="7"/>
        <v>4.8842592592592592E-3</v>
      </c>
      <c r="G169" s="82">
        <f t="shared" si="8"/>
        <v>4.1671557120500783E-3</v>
      </c>
      <c r="H169" s="157">
        <f t="shared" si="9"/>
        <v>71</v>
      </c>
      <c r="I169" s="157">
        <f t="shared" si="10"/>
        <v>0</v>
      </c>
      <c r="J169" s="157">
        <f t="shared" si="11"/>
        <v>0</v>
      </c>
      <c r="K169" s="157">
        <f t="shared" si="12"/>
        <v>0</v>
      </c>
      <c r="L169" s="157">
        <f t="shared" si="13"/>
        <v>71</v>
      </c>
      <c r="M169" s="157">
        <v>1</v>
      </c>
      <c r="N169" s="157">
        <v>28</v>
      </c>
      <c r="O169" s="157">
        <v>18</v>
      </c>
      <c r="P169" s="157">
        <v>3</v>
      </c>
      <c r="Q169" s="157" t="s">
        <v>17</v>
      </c>
      <c r="R169" s="157">
        <v>29962</v>
      </c>
      <c r="S169" s="157">
        <v>25563</v>
      </c>
      <c r="T169" s="157">
        <v>5</v>
      </c>
    </row>
    <row r="170" spans="1:20" hidden="1" outlineLevel="4">
      <c r="A170" s="157">
        <v>46</v>
      </c>
      <c r="B170" s="157" t="s">
        <v>52</v>
      </c>
      <c r="C170" s="157" t="s">
        <v>4</v>
      </c>
      <c r="D170" s="157" t="s">
        <v>20</v>
      </c>
      <c r="E170" s="81">
        <v>87</v>
      </c>
      <c r="F170" s="82">
        <f t="shared" si="7"/>
        <v>7.0126915708812257E-3</v>
      </c>
      <c r="G170" s="82">
        <f t="shared" si="8"/>
        <v>3.2504523201362283E-3</v>
      </c>
      <c r="H170" s="157">
        <f t="shared" si="9"/>
        <v>87</v>
      </c>
      <c r="I170" s="157">
        <f t="shared" si="10"/>
        <v>0</v>
      </c>
      <c r="J170" s="157">
        <f t="shared" si="11"/>
        <v>0</v>
      </c>
      <c r="K170" s="157">
        <f t="shared" si="12"/>
        <v>0</v>
      </c>
      <c r="L170" s="157">
        <f t="shared" si="13"/>
        <v>87</v>
      </c>
      <c r="M170" s="157">
        <v>1</v>
      </c>
      <c r="N170" s="157">
        <v>28</v>
      </c>
      <c r="O170" s="157">
        <v>19</v>
      </c>
      <c r="P170" s="157">
        <v>3</v>
      </c>
      <c r="Q170" s="157" t="s">
        <v>17</v>
      </c>
      <c r="R170" s="157">
        <v>52713</v>
      </c>
      <c r="S170" s="157">
        <v>24433</v>
      </c>
      <c r="T170" s="157">
        <v>5</v>
      </c>
    </row>
    <row r="171" spans="1:20" hidden="1" outlineLevel="4">
      <c r="A171" s="157">
        <v>46</v>
      </c>
      <c r="B171" s="157" t="s">
        <v>52</v>
      </c>
      <c r="C171" s="157" t="s">
        <v>4</v>
      </c>
      <c r="D171" s="157" t="s">
        <v>21</v>
      </c>
      <c r="E171" s="81">
        <v>29</v>
      </c>
      <c r="F171" s="82">
        <f t="shared" si="7"/>
        <v>4.7433748403575993E-3</v>
      </c>
      <c r="G171" s="82">
        <f t="shared" si="8"/>
        <v>2.4317528735632184E-3</v>
      </c>
      <c r="H171" s="157">
        <f t="shared" si="9"/>
        <v>29</v>
      </c>
      <c r="I171" s="157">
        <f t="shared" si="10"/>
        <v>0</v>
      </c>
      <c r="J171" s="157">
        <f t="shared" si="11"/>
        <v>0</v>
      </c>
      <c r="K171" s="157">
        <f t="shared" si="12"/>
        <v>0</v>
      </c>
      <c r="L171" s="157">
        <f t="shared" si="13"/>
        <v>29</v>
      </c>
      <c r="M171" s="157">
        <v>1</v>
      </c>
      <c r="N171" s="157">
        <v>28</v>
      </c>
      <c r="O171" s="157">
        <v>20</v>
      </c>
      <c r="P171" s="157">
        <v>3</v>
      </c>
      <c r="Q171" s="157" t="s">
        <v>17</v>
      </c>
      <c r="R171" s="157">
        <v>11885</v>
      </c>
      <c r="S171" s="157">
        <v>6093</v>
      </c>
      <c r="T171" s="157">
        <v>5</v>
      </c>
    </row>
    <row r="172" spans="1:20" hidden="1" outlineLevel="4">
      <c r="A172" s="157">
        <v>46</v>
      </c>
      <c r="B172" s="157" t="s">
        <v>52</v>
      </c>
      <c r="C172" s="157" t="s">
        <v>4</v>
      </c>
      <c r="D172" s="157" t="s">
        <v>108</v>
      </c>
      <c r="E172" s="81">
        <v>24</v>
      </c>
      <c r="F172" s="82">
        <f t="shared" si="7"/>
        <v>6.6401427469135804E-3</v>
      </c>
      <c r="G172" s="82">
        <f t="shared" si="8"/>
        <v>1.4216820987654321E-3</v>
      </c>
      <c r="H172" s="157">
        <f t="shared" si="9"/>
        <v>24</v>
      </c>
      <c r="I172" s="157">
        <f t="shared" si="10"/>
        <v>0</v>
      </c>
      <c r="J172" s="157">
        <f t="shared" si="11"/>
        <v>0</v>
      </c>
      <c r="K172" s="157">
        <f t="shared" si="12"/>
        <v>24</v>
      </c>
      <c r="L172" s="157">
        <f t="shared" si="13"/>
        <v>0</v>
      </c>
      <c r="M172" s="157">
        <v>3</v>
      </c>
      <c r="N172" s="157">
        <v>28</v>
      </c>
      <c r="O172" s="157">
        <v>58</v>
      </c>
      <c r="P172" s="157">
        <v>3</v>
      </c>
      <c r="Q172" s="157" t="s">
        <v>17</v>
      </c>
      <c r="R172" s="157">
        <v>13769</v>
      </c>
      <c r="S172" s="157">
        <v>2948</v>
      </c>
      <c r="T172" s="157">
        <v>5</v>
      </c>
    </row>
    <row r="173" spans="1:20" hidden="1" outlineLevel="4">
      <c r="A173" s="157">
        <v>46</v>
      </c>
      <c r="B173" s="157" t="s">
        <v>52</v>
      </c>
      <c r="C173" s="157" t="s">
        <v>4</v>
      </c>
      <c r="D173" s="157" t="s">
        <v>109</v>
      </c>
      <c r="E173" s="81">
        <v>29</v>
      </c>
      <c r="F173" s="82">
        <f t="shared" si="7"/>
        <v>3.9938537675606647E-3</v>
      </c>
      <c r="G173" s="82">
        <f t="shared" si="8"/>
        <v>1.4990421455938698E-3</v>
      </c>
      <c r="H173" s="157">
        <f t="shared" si="9"/>
        <v>29</v>
      </c>
      <c r="I173" s="157">
        <f t="shared" si="10"/>
        <v>0</v>
      </c>
      <c r="J173" s="157">
        <f t="shared" si="11"/>
        <v>0</v>
      </c>
      <c r="K173" s="157">
        <f t="shared" si="12"/>
        <v>29</v>
      </c>
      <c r="L173" s="157">
        <f t="shared" si="13"/>
        <v>0</v>
      </c>
      <c r="M173" s="157">
        <v>3</v>
      </c>
      <c r="N173" s="157">
        <v>28</v>
      </c>
      <c r="O173" s="157">
        <v>162</v>
      </c>
      <c r="P173" s="157">
        <v>3</v>
      </c>
      <c r="Q173" s="157" t="s">
        <v>17</v>
      </c>
      <c r="R173" s="157">
        <v>10007</v>
      </c>
      <c r="S173" s="157">
        <v>3756</v>
      </c>
      <c r="T173" s="157">
        <v>5</v>
      </c>
    </row>
    <row r="174" spans="1:20" hidden="1" outlineLevel="4">
      <c r="A174" s="157">
        <v>46</v>
      </c>
      <c r="B174" s="157" t="s">
        <v>52</v>
      </c>
      <c r="C174" s="157" t="s">
        <v>4</v>
      </c>
      <c r="D174" s="157" t="s">
        <v>107</v>
      </c>
      <c r="E174" s="81">
        <v>58</v>
      </c>
      <c r="F174" s="82">
        <f t="shared" si="7"/>
        <v>5.2035440613026826E-3</v>
      </c>
      <c r="G174" s="82">
        <f t="shared" si="8"/>
        <v>3.9910600255427844E-7</v>
      </c>
      <c r="H174" s="157">
        <f t="shared" si="9"/>
        <v>58</v>
      </c>
      <c r="I174" s="157">
        <f t="shared" si="10"/>
        <v>0</v>
      </c>
      <c r="J174" s="157">
        <f t="shared" si="11"/>
        <v>0</v>
      </c>
      <c r="K174" s="157">
        <f t="shared" si="12"/>
        <v>0</v>
      </c>
      <c r="L174" s="157">
        <f t="shared" si="13"/>
        <v>58</v>
      </c>
      <c r="M174" s="157">
        <v>8</v>
      </c>
      <c r="N174" s="157">
        <v>28</v>
      </c>
      <c r="O174" s="157">
        <v>217</v>
      </c>
      <c r="P174" s="157">
        <v>3</v>
      </c>
      <c r="Q174" s="157" t="s">
        <v>17</v>
      </c>
      <c r="R174" s="157">
        <v>26076</v>
      </c>
      <c r="S174" s="157">
        <v>2</v>
      </c>
      <c r="T174" s="157">
        <v>5</v>
      </c>
    </row>
    <row r="175" spans="1:20" hidden="1" outlineLevel="4">
      <c r="A175" s="157">
        <v>46</v>
      </c>
      <c r="B175" s="157" t="s">
        <v>52</v>
      </c>
      <c r="C175" s="157" t="s">
        <v>4</v>
      </c>
      <c r="D175" s="157" t="s">
        <v>53</v>
      </c>
      <c r="E175" s="81">
        <v>1</v>
      </c>
      <c r="F175" s="82">
        <f t="shared" ref="F175:F251" si="14">R175/E175/86400</f>
        <v>3.5104166666666665E-2</v>
      </c>
      <c r="G175" s="82">
        <f t="shared" ref="G175:G251" si="15">S175/E175/86400</f>
        <v>1.4930555555555556E-3</v>
      </c>
      <c r="H175" s="157">
        <f t="shared" ref="H175:H251" si="16">IF(C175="ATENCIÓN CIUDADANÍA",E175,0)</f>
        <v>1</v>
      </c>
      <c r="I175" s="157">
        <f t="shared" ref="I175:I251" si="17">IF(C175="OTROS TEMAS GENERALITAT",E175,0)</f>
        <v>0</v>
      </c>
      <c r="J175" s="157">
        <f t="shared" ref="J175:J251" si="18">IF(C175="TEMAS MUNICIPALES",E175,0)</f>
        <v>0</v>
      </c>
      <c r="K175" s="157">
        <f t="shared" ref="K175:K251" si="19">IF(M175=3,E175,0)</f>
        <v>0</v>
      </c>
      <c r="L175" s="157">
        <f t="shared" ref="L175:L251" si="20">IF(M175&lt;&gt;3,E175,0)</f>
        <v>1</v>
      </c>
      <c r="M175" s="157">
        <v>6</v>
      </c>
      <c r="N175" s="157">
        <v>28</v>
      </c>
      <c r="O175" s="157">
        <v>218</v>
      </c>
      <c r="P175" s="157">
        <v>3</v>
      </c>
      <c r="Q175" s="157" t="s">
        <v>17</v>
      </c>
      <c r="R175" s="157">
        <v>3033</v>
      </c>
      <c r="S175" s="157">
        <v>129</v>
      </c>
      <c r="T175" s="157">
        <v>5</v>
      </c>
    </row>
    <row r="176" spans="1:20" outlineLevel="3" collapsed="1">
      <c r="A176" s="157"/>
      <c r="B176" s="157"/>
      <c r="C176" s="158" t="s">
        <v>144</v>
      </c>
      <c r="D176" s="158"/>
      <c r="E176" s="148">
        <f>SUBTOTAL(9,E168:E175)</f>
        <v>413</v>
      </c>
      <c r="F176" s="149"/>
      <c r="G176" s="149"/>
      <c r="H176" s="157">
        <f>SUBTOTAL(9,H168:H175)</f>
        <v>413</v>
      </c>
      <c r="I176" s="157">
        <f>SUBTOTAL(9,I168:I175)</f>
        <v>0</v>
      </c>
      <c r="J176" s="157">
        <f>SUBTOTAL(9,J168:J175)</f>
        <v>0</v>
      </c>
      <c r="K176" s="157">
        <f>SUBTOTAL(9,K168:K175)</f>
        <v>53</v>
      </c>
      <c r="L176" s="157">
        <f>SUBTOTAL(9,L168:L175)</f>
        <v>360</v>
      </c>
      <c r="M176" s="157"/>
      <c r="N176" s="157"/>
      <c r="O176" s="157"/>
      <c r="P176" s="157"/>
      <c r="Q176" s="157"/>
      <c r="R176" s="157">
        <f>SUBTOTAL(9,R168:R175)</f>
        <v>203347</v>
      </c>
      <c r="S176" s="157">
        <f>SUBTOTAL(9,S168:S175)</f>
        <v>100360</v>
      </c>
      <c r="T176" s="157"/>
    </row>
    <row r="177" spans="1:20" hidden="1" outlineLevel="4">
      <c r="A177" s="157">
        <v>46</v>
      </c>
      <c r="B177" s="157" t="s">
        <v>52</v>
      </c>
      <c r="C177" s="157" t="s">
        <v>6</v>
      </c>
      <c r="D177" s="157" t="s">
        <v>54</v>
      </c>
      <c r="E177" s="81">
        <v>994</v>
      </c>
      <c r="F177" s="82">
        <f t="shared" si="14"/>
        <v>8.3066687159997019E-3</v>
      </c>
      <c r="G177" s="82">
        <f t="shared" si="15"/>
        <v>1.0900414058424622E-2</v>
      </c>
      <c r="H177" s="157">
        <f t="shared" si="16"/>
        <v>0</v>
      </c>
      <c r="I177" s="157">
        <f t="shared" si="17"/>
        <v>0</v>
      </c>
      <c r="J177" s="157">
        <f t="shared" si="18"/>
        <v>994</v>
      </c>
      <c r="K177" s="157">
        <f t="shared" si="19"/>
        <v>0</v>
      </c>
      <c r="L177" s="157">
        <f t="shared" si="20"/>
        <v>994</v>
      </c>
      <c r="M177" s="157">
        <v>1</v>
      </c>
      <c r="N177" s="157">
        <v>28</v>
      </c>
      <c r="O177" s="157">
        <v>188</v>
      </c>
      <c r="P177" s="157">
        <v>5</v>
      </c>
      <c r="Q177" s="157" t="s">
        <v>6</v>
      </c>
      <c r="R177" s="157">
        <v>713390</v>
      </c>
      <c r="S177" s="157">
        <v>936145</v>
      </c>
      <c r="T177" s="157">
        <v>5</v>
      </c>
    </row>
    <row r="178" spans="1:20" hidden="1" outlineLevel="4">
      <c r="A178" s="157">
        <v>46</v>
      </c>
      <c r="B178" s="157" t="s">
        <v>52</v>
      </c>
      <c r="C178" s="157" t="s">
        <v>6</v>
      </c>
      <c r="D178" s="157" t="s">
        <v>129</v>
      </c>
      <c r="E178" s="81">
        <v>121</v>
      </c>
      <c r="F178" s="82">
        <f t="shared" si="14"/>
        <v>1.2450547138047139E-2</v>
      </c>
      <c r="G178" s="82">
        <f t="shared" si="15"/>
        <v>2.9354147535965718E-3</v>
      </c>
      <c r="H178" s="157">
        <f t="shared" si="16"/>
        <v>0</v>
      </c>
      <c r="I178" s="157">
        <f t="shared" si="17"/>
        <v>0</v>
      </c>
      <c r="J178" s="157">
        <f t="shared" si="18"/>
        <v>121</v>
      </c>
      <c r="K178" s="157">
        <f t="shared" si="19"/>
        <v>121</v>
      </c>
      <c r="L178" s="157">
        <f t="shared" si="20"/>
        <v>0</v>
      </c>
      <c r="M178" s="157">
        <v>3</v>
      </c>
      <c r="N178" s="157">
        <v>28</v>
      </c>
      <c r="O178" s="157">
        <v>195</v>
      </c>
      <c r="P178" s="157">
        <v>5</v>
      </c>
      <c r="Q178" s="157" t="s">
        <v>6</v>
      </c>
      <c r="R178" s="157">
        <v>130163</v>
      </c>
      <c r="S178" s="157">
        <v>30688</v>
      </c>
      <c r="T178" s="157">
        <v>5</v>
      </c>
    </row>
    <row r="179" spans="1:20" hidden="1" outlineLevel="4">
      <c r="A179" s="157">
        <v>46</v>
      </c>
      <c r="B179" s="157" t="s">
        <v>52</v>
      </c>
      <c r="C179" s="157" t="s">
        <v>6</v>
      </c>
      <c r="D179" s="157" t="s">
        <v>130</v>
      </c>
      <c r="E179" s="81">
        <v>97</v>
      </c>
      <c r="F179" s="82">
        <f t="shared" si="14"/>
        <v>1.1047513363879343E-2</v>
      </c>
      <c r="G179" s="82">
        <f t="shared" si="15"/>
        <v>6.5078512791141652E-3</v>
      </c>
      <c r="H179" s="157">
        <f t="shared" si="16"/>
        <v>0</v>
      </c>
      <c r="I179" s="157">
        <f t="shared" si="17"/>
        <v>0</v>
      </c>
      <c r="J179" s="157">
        <f t="shared" si="18"/>
        <v>97</v>
      </c>
      <c r="K179" s="157">
        <f t="shared" si="19"/>
        <v>97</v>
      </c>
      <c r="L179" s="157">
        <f t="shared" si="20"/>
        <v>0</v>
      </c>
      <c r="M179" s="157">
        <v>3</v>
      </c>
      <c r="N179" s="157">
        <v>28</v>
      </c>
      <c r="O179" s="157">
        <v>196</v>
      </c>
      <c r="P179" s="157">
        <v>5</v>
      </c>
      <c r="Q179" s="157" t="s">
        <v>6</v>
      </c>
      <c r="R179" s="157">
        <v>92587</v>
      </c>
      <c r="S179" s="157">
        <v>54541</v>
      </c>
      <c r="T179" s="157">
        <v>5</v>
      </c>
    </row>
    <row r="180" spans="1:20" hidden="1" outlineLevel="4">
      <c r="A180" s="157">
        <v>46</v>
      </c>
      <c r="B180" s="157" t="s">
        <v>52</v>
      </c>
      <c r="C180" s="157" t="s">
        <v>6</v>
      </c>
      <c r="D180" s="157" t="s">
        <v>131</v>
      </c>
      <c r="E180" s="81">
        <v>10</v>
      </c>
      <c r="F180" s="82">
        <f t="shared" si="14"/>
        <v>5.6275462962962958E-2</v>
      </c>
      <c r="G180" s="82">
        <f t="shared" si="15"/>
        <v>1.4641203703703704E-3</v>
      </c>
      <c r="H180" s="157">
        <f t="shared" si="16"/>
        <v>0</v>
      </c>
      <c r="I180" s="157">
        <f t="shared" si="17"/>
        <v>0</v>
      </c>
      <c r="J180" s="157">
        <f t="shared" si="18"/>
        <v>10</v>
      </c>
      <c r="K180" s="157">
        <f t="shared" si="19"/>
        <v>10</v>
      </c>
      <c r="L180" s="157">
        <f t="shared" si="20"/>
        <v>0</v>
      </c>
      <c r="M180" s="157">
        <v>3</v>
      </c>
      <c r="N180" s="157">
        <v>28</v>
      </c>
      <c r="O180" s="157">
        <v>197</v>
      </c>
      <c r="P180" s="157">
        <v>5</v>
      </c>
      <c r="Q180" s="157" t="s">
        <v>6</v>
      </c>
      <c r="R180" s="157">
        <v>48622</v>
      </c>
      <c r="S180" s="157">
        <v>1265</v>
      </c>
      <c r="T180" s="157">
        <v>5</v>
      </c>
    </row>
    <row r="181" spans="1:20" outlineLevel="3" collapsed="1">
      <c r="A181" s="157"/>
      <c r="B181" s="157"/>
      <c r="C181" s="160" t="s">
        <v>146</v>
      </c>
      <c r="D181" s="160"/>
      <c r="E181" s="154">
        <f>SUBTOTAL(9,E177:E180)</f>
        <v>1222</v>
      </c>
      <c r="F181" s="155"/>
      <c r="G181" s="155"/>
      <c r="H181" s="157">
        <f>SUBTOTAL(9,H177:H180)</f>
        <v>0</v>
      </c>
      <c r="I181" s="157">
        <f>SUBTOTAL(9,I177:I180)</f>
        <v>0</v>
      </c>
      <c r="J181" s="157">
        <f>SUBTOTAL(9,J177:J180)</f>
        <v>1222</v>
      </c>
      <c r="K181" s="157">
        <f>SUBTOTAL(9,K177:K180)</f>
        <v>228</v>
      </c>
      <c r="L181" s="157">
        <f>SUBTOTAL(9,L177:L180)</f>
        <v>994</v>
      </c>
      <c r="M181" s="157"/>
      <c r="N181" s="157"/>
      <c r="O181" s="157"/>
      <c r="P181" s="157"/>
      <c r="Q181" s="157"/>
      <c r="R181" s="157">
        <f>SUBTOTAL(9,R177:R180)</f>
        <v>984762</v>
      </c>
      <c r="S181" s="157">
        <f>SUBTOTAL(9,S177:S180)</f>
        <v>1022639</v>
      </c>
      <c r="T181" s="157"/>
    </row>
    <row r="182" spans="1:20" ht="15.6" outlineLevel="2">
      <c r="A182" s="157"/>
      <c r="B182" s="111" t="s">
        <v>96</v>
      </c>
      <c r="C182" s="77"/>
      <c r="D182" s="77"/>
      <c r="E182" s="78">
        <f>SUBTOTAL(9,E168:E180)</f>
        <v>1635</v>
      </c>
      <c r="F182" s="79">
        <v>8.4105575376599833E-3</v>
      </c>
      <c r="G182" s="79">
        <v>7.9496474685694877E-3</v>
      </c>
      <c r="H182" s="157">
        <f>SUBTOTAL(9,H168:H180)</f>
        <v>413</v>
      </c>
      <c r="I182" s="157">
        <f>SUBTOTAL(9,I168:I180)</f>
        <v>0</v>
      </c>
      <c r="J182" s="157">
        <f>SUBTOTAL(9,J168:J180)</f>
        <v>1222</v>
      </c>
      <c r="K182" s="157">
        <f>SUBTOTAL(9,K168:K180)</f>
        <v>281</v>
      </c>
      <c r="L182" s="157">
        <f>SUBTOTAL(9,L168:L180)</f>
        <v>1354</v>
      </c>
      <c r="M182" s="157"/>
      <c r="N182" s="157"/>
      <c r="O182" s="157"/>
      <c r="P182" s="157"/>
      <c r="Q182" s="157"/>
      <c r="R182" s="157">
        <f>SUBTOTAL(9,R168:R180)</f>
        <v>1188109</v>
      </c>
      <c r="S182" s="157">
        <f>SUBTOTAL(9,S168:S180)</f>
        <v>1122999</v>
      </c>
      <c r="T182" s="157"/>
    </row>
    <row r="183" spans="1:20" hidden="1" outlineLevel="4">
      <c r="A183" s="157">
        <v>46</v>
      </c>
      <c r="B183" s="157" t="s">
        <v>55</v>
      </c>
      <c r="C183" s="157" t="s">
        <v>4</v>
      </c>
      <c r="D183" s="157" t="s">
        <v>16</v>
      </c>
      <c r="E183" s="81">
        <v>568</v>
      </c>
      <c r="F183" s="82">
        <f t="shared" si="14"/>
        <v>4.8537142996870107E-3</v>
      </c>
      <c r="G183" s="82">
        <f t="shared" si="15"/>
        <v>8.0674760367762128E-3</v>
      </c>
      <c r="H183" s="157">
        <f t="shared" si="16"/>
        <v>568</v>
      </c>
      <c r="I183" s="157">
        <f t="shared" si="17"/>
        <v>0</v>
      </c>
      <c r="J183" s="157">
        <f t="shared" si="18"/>
        <v>0</v>
      </c>
      <c r="K183" s="157">
        <f t="shared" si="19"/>
        <v>0</v>
      </c>
      <c r="L183" s="157">
        <f t="shared" si="20"/>
        <v>568</v>
      </c>
      <c r="M183" s="157">
        <v>1</v>
      </c>
      <c r="N183" s="157">
        <v>20</v>
      </c>
      <c r="O183" s="157">
        <v>17</v>
      </c>
      <c r="P183" s="157">
        <v>3</v>
      </c>
      <c r="Q183" s="157" t="s">
        <v>17</v>
      </c>
      <c r="R183" s="157">
        <v>238197</v>
      </c>
      <c r="S183" s="157">
        <v>395913</v>
      </c>
      <c r="T183" s="157">
        <v>5</v>
      </c>
    </row>
    <row r="184" spans="1:20" hidden="1" outlineLevel="4">
      <c r="A184" s="157">
        <v>46</v>
      </c>
      <c r="B184" s="157" t="s">
        <v>55</v>
      </c>
      <c r="C184" s="157" t="s">
        <v>4</v>
      </c>
      <c r="D184" s="157" t="s">
        <v>19</v>
      </c>
      <c r="E184" s="81">
        <v>164</v>
      </c>
      <c r="F184" s="82">
        <f t="shared" si="14"/>
        <v>5.6632509033423669E-3</v>
      </c>
      <c r="G184" s="82">
        <f t="shared" si="15"/>
        <v>8.3075739611562782E-3</v>
      </c>
      <c r="H184" s="157">
        <f t="shared" si="16"/>
        <v>164</v>
      </c>
      <c r="I184" s="157">
        <f t="shared" si="17"/>
        <v>0</v>
      </c>
      <c r="J184" s="157">
        <f t="shared" si="18"/>
        <v>0</v>
      </c>
      <c r="K184" s="157">
        <f t="shared" si="19"/>
        <v>0</v>
      </c>
      <c r="L184" s="157">
        <f t="shared" si="20"/>
        <v>164</v>
      </c>
      <c r="M184" s="157">
        <v>1</v>
      </c>
      <c r="N184" s="157">
        <v>20</v>
      </c>
      <c r="O184" s="157">
        <v>18</v>
      </c>
      <c r="P184" s="157">
        <v>3</v>
      </c>
      <c r="Q184" s="157" t="s">
        <v>17</v>
      </c>
      <c r="R184" s="157">
        <v>80246</v>
      </c>
      <c r="S184" s="157">
        <v>117715</v>
      </c>
      <c r="T184" s="157">
        <v>5</v>
      </c>
    </row>
    <row r="185" spans="1:20" hidden="1" outlineLevel="4">
      <c r="A185" s="157">
        <v>46</v>
      </c>
      <c r="B185" s="157" t="s">
        <v>55</v>
      </c>
      <c r="C185" s="157" t="s">
        <v>4</v>
      </c>
      <c r="D185" s="157" t="s">
        <v>21</v>
      </c>
      <c r="E185" s="81">
        <v>83</v>
      </c>
      <c r="F185" s="82">
        <f t="shared" si="14"/>
        <v>6.1606146809460062E-3</v>
      </c>
      <c r="G185" s="82">
        <f t="shared" si="15"/>
        <v>7.4852186523873265E-3</v>
      </c>
      <c r="H185" s="157">
        <f t="shared" si="16"/>
        <v>83</v>
      </c>
      <c r="I185" s="157">
        <f t="shared" si="17"/>
        <v>0</v>
      </c>
      <c r="J185" s="157">
        <f t="shared" si="18"/>
        <v>0</v>
      </c>
      <c r="K185" s="157">
        <f t="shared" si="19"/>
        <v>0</v>
      </c>
      <c r="L185" s="157">
        <f t="shared" si="20"/>
        <v>83</v>
      </c>
      <c r="M185" s="157">
        <v>1</v>
      </c>
      <c r="N185" s="157">
        <v>20</v>
      </c>
      <c r="O185" s="157">
        <v>20</v>
      </c>
      <c r="P185" s="157">
        <v>3</v>
      </c>
      <c r="Q185" s="157" t="s">
        <v>17</v>
      </c>
      <c r="R185" s="157">
        <v>44179</v>
      </c>
      <c r="S185" s="157">
        <v>53678</v>
      </c>
      <c r="T185" s="157">
        <v>5</v>
      </c>
    </row>
    <row r="186" spans="1:20" hidden="1" outlineLevel="4">
      <c r="A186" s="157">
        <v>46</v>
      </c>
      <c r="B186" s="157" t="s">
        <v>55</v>
      </c>
      <c r="C186" s="157" t="s">
        <v>4</v>
      </c>
      <c r="D186" s="157" t="s">
        <v>109</v>
      </c>
      <c r="E186" s="81">
        <v>326</v>
      </c>
      <c r="F186" s="82">
        <f t="shared" si="14"/>
        <v>6.7039451261077026E-3</v>
      </c>
      <c r="G186" s="82">
        <f t="shared" si="15"/>
        <v>2.5032307998182229E-3</v>
      </c>
      <c r="H186" s="157">
        <f t="shared" si="16"/>
        <v>326</v>
      </c>
      <c r="I186" s="157">
        <f t="shared" si="17"/>
        <v>0</v>
      </c>
      <c r="J186" s="157">
        <f t="shared" si="18"/>
        <v>0</v>
      </c>
      <c r="K186" s="157">
        <f t="shared" si="19"/>
        <v>326</v>
      </c>
      <c r="L186" s="157">
        <f t="shared" si="20"/>
        <v>0</v>
      </c>
      <c r="M186" s="157">
        <v>3</v>
      </c>
      <c r="N186" s="157">
        <v>20</v>
      </c>
      <c r="O186" s="157">
        <v>162</v>
      </c>
      <c r="P186" s="157">
        <v>3</v>
      </c>
      <c r="Q186" s="157" t="s">
        <v>17</v>
      </c>
      <c r="R186" s="157">
        <v>188826</v>
      </c>
      <c r="S186" s="157">
        <v>70507</v>
      </c>
      <c r="T186" s="157">
        <v>5</v>
      </c>
    </row>
    <row r="187" spans="1:20" hidden="1" outlineLevel="4">
      <c r="A187" s="157">
        <v>46</v>
      </c>
      <c r="B187" s="157" t="s">
        <v>55</v>
      </c>
      <c r="C187" s="157" t="s">
        <v>4</v>
      </c>
      <c r="D187" s="157" t="s">
        <v>107</v>
      </c>
      <c r="E187" s="81">
        <v>27</v>
      </c>
      <c r="F187" s="82">
        <f t="shared" si="14"/>
        <v>8.3629115226337442E-3</v>
      </c>
      <c r="G187" s="82">
        <f t="shared" si="15"/>
        <v>8.5733882030178326E-7</v>
      </c>
      <c r="H187" s="157">
        <f t="shared" si="16"/>
        <v>27</v>
      </c>
      <c r="I187" s="157">
        <f t="shared" si="17"/>
        <v>0</v>
      </c>
      <c r="J187" s="157">
        <f t="shared" si="18"/>
        <v>0</v>
      </c>
      <c r="K187" s="157">
        <f t="shared" si="19"/>
        <v>0</v>
      </c>
      <c r="L187" s="157">
        <f t="shared" si="20"/>
        <v>27</v>
      </c>
      <c r="M187" s="157">
        <v>8</v>
      </c>
      <c r="N187" s="157">
        <v>20</v>
      </c>
      <c r="O187" s="157">
        <v>217</v>
      </c>
      <c r="P187" s="157">
        <v>3</v>
      </c>
      <c r="Q187" s="157" t="s">
        <v>17</v>
      </c>
      <c r="R187" s="157">
        <v>19509</v>
      </c>
      <c r="S187" s="157">
        <v>2</v>
      </c>
      <c r="T187" s="157">
        <v>5</v>
      </c>
    </row>
    <row r="188" spans="1:20" outlineLevel="3" collapsed="1">
      <c r="A188" s="157"/>
      <c r="B188" s="157"/>
      <c r="C188" s="158" t="s">
        <v>144</v>
      </c>
      <c r="D188" s="158"/>
      <c r="E188" s="148">
        <f>SUBTOTAL(9,E183:E187)</f>
        <v>1168</v>
      </c>
      <c r="F188" s="149"/>
      <c r="G188" s="149"/>
      <c r="H188" s="157">
        <f>SUBTOTAL(9,H183:H187)</f>
        <v>1168</v>
      </c>
      <c r="I188" s="157">
        <f>SUBTOTAL(9,I183:I187)</f>
        <v>0</v>
      </c>
      <c r="J188" s="157">
        <f>SUBTOTAL(9,J183:J187)</f>
        <v>0</v>
      </c>
      <c r="K188" s="157">
        <f>SUBTOTAL(9,K183:K187)</f>
        <v>326</v>
      </c>
      <c r="L188" s="157">
        <f>SUBTOTAL(9,L183:L187)</f>
        <v>842</v>
      </c>
      <c r="M188" s="157"/>
      <c r="N188" s="157"/>
      <c r="O188" s="157"/>
      <c r="P188" s="157"/>
      <c r="Q188" s="157"/>
      <c r="R188" s="157">
        <f>SUBTOTAL(9,R183:R187)</f>
        <v>570957</v>
      </c>
      <c r="S188" s="157">
        <f>SUBTOTAL(9,S183:S187)</f>
        <v>637815</v>
      </c>
      <c r="T188" s="157"/>
    </row>
    <row r="189" spans="1:20" ht="15.6" outlineLevel="2">
      <c r="A189" s="157"/>
      <c r="B189" s="111" t="s">
        <v>97</v>
      </c>
      <c r="C189" s="77"/>
      <c r="D189" s="77"/>
      <c r="E189" s="78">
        <f>SUBTOTAL(9,E183:E187)</f>
        <v>1168</v>
      </c>
      <c r="F189" s="79">
        <v>5.6577899067732111E-3</v>
      </c>
      <c r="G189" s="79">
        <v>6.3203065544140038E-3</v>
      </c>
      <c r="H189" s="157">
        <f>SUBTOTAL(9,H183:H187)</f>
        <v>1168</v>
      </c>
      <c r="I189" s="157">
        <f>SUBTOTAL(9,I183:I187)</f>
        <v>0</v>
      </c>
      <c r="J189" s="157">
        <f>SUBTOTAL(9,J183:J187)</f>
        <v>0</v>
      </c>
      <c r="K189" s="157">
        <f>SUBTOTAL(9,K183:K187)</f>
        <v>326</v>
      </c>
      <c r="L189" s="157">
        <f>SUBTOTAL(9,L183:L187)</f>
        <v>842</v>
      </c>
      <c r="M189" s="157"/>
      <c r="N189" s="157"/>
      <c r="O189" s="157"/>
      <c r="P189" s="157"/>
      <c r="Q189" s="157"/>
      <c r="R189" s="157">
        <f>SUBTOTAL(9,R183:R187)</f>
        <v>570957</v>
      </c>
      <c r="S189" s="157">
        <f>SUBTOTAL(9,S183:S187)</f>
        <v>637815</v>
      </c>
      <c r="T189" s="157"/>
    </row>
    <row r="190" spans="1:20" hidden="1" outlineLevel="4">
      <c r="A190" s="157">
        <v>46</v>
      </c>
      <c r="B190" s="157" t="s">
        <v>56</v>
      </c>
      <c r="C190" s="157" t="s">
        <v>4</v>
      </c>
      <c r="D190" s="157" t="s">
        <v>16</v>
      </c>
      <c r="E190" s="81">
        <v>229</v>
      </c>
      <c r="F190" s="82">
        <f t="shared" si="14"/>
        <v>6.2660217531942423E-3</v>
      </c>
      <c r="G190" s="82">
        <f t="shared" si="15"/>
        <v>5.9788431990942916E-3</v>
      </c>
      <c r="H190" s="157">
        <f t="shared" si="16"/>
        <v>229</v>
      </c>
      <c r="I190" s="157">
        <f t="shared" si="17"/>
        <v>0</v>
      </c>
      <c r="J190" s="157">
        <f t="shared" si="18"/>
        <v>0</v>
      </c>
      <c r="K190" s="157">
        <f t="shared" si="19"/>
        <v>0</v>
      </c>
      <c r="L190" s="157">
        <f t="shared" si="20"/>
        <v>229</v>
      </c>
      <c r="M190" s="157">
        <v>1</v>
      </c>
      <c r="N190" s="157">
        <v>23</v>
      </c>
      <c r="O190" s="157">
        <v>17</v>
      </c>
      <c r="P190" s="157">
        <v>3</v>
      </c>
      <c r="Q190" s="157" t="s">
        <v>17</v>
      </c>
      <c r="R190" s="157">
        <v>123977</v>
      </c>
      <c r="S190" s="157">
        <v>118295</v>
      </c>
      <c r="T190" s="157">
        <v>5</v>
      </c>
    </row>
    <row r="191" spans="1:20" hidden="1" outlineLevel="4">
      <c r="A191" s="157">
        <v>46</v>
      </c>
      <c r="B191" s="157" t="s">
        <v>56</v>
      </c>
      <c r="C191" s="157" t="s">
        <v>4</v>
      </c>
      <c r="D191" s="157" t="s">
        <v>19</v>
      </c>
      <c r="E191" s="81">
        <v>120</v>
      </c>
      <c r="F191" s="82">
        <f t="shared" si="14"/>
        <v>6.2735339506172832E-3</v>
      </c>
      <c r="G191" s="82">
        <f t="shared" si="15"/>
        <v>8.3007330246913577E-3</v>
      </c>
      <c r="H191" s="157">
        <f t="shared" si="16"/>
        <v>120</v>
      </c>
      <c r="I191" s="157">
        <f t="shared" si="17"/>
        <v>0</v>
      </c>
      <c r="J191" s="157">
        <f t="shared" si="18"/>
        <v>0</v>
      </c>
      <c r="K191" s="157">
        <f t="shared" si="19"/>
        <v>0</v>
      </c>
      <c r="L191" s="157">
        <f t="shared" si="20"/>
        <v>120</v>
      </c>
      <c r="M191" s="157">
        <v>1</v>
      </c>
      <c r="N191" s="157">
        <v>23</v>
      </c>
      <c r="O191" s="157">
        <v>18</v>
      </c>
      <c r="P191" s="157">
        <v>3</v>
      </c>
      <c r="Q191" s="157" t="s">
        <v>17</v>
      </c>
      <c r="R191" s="157">
        <v>65044</v>
      </c>
      <c r="S191" s="157">
        <v>86062</v>
      </c>
      <c r="T191" s="157">
        <v>5</v>
      </c>
    </row>
    <row r="192" spans="1:20" hidden="1" outlineLevel="4">
      <c r="A192" s="157">
        <v>46</v>
      </c>
      <c r="B192" s="157" t="s">
        <v>56</v>
      </c>
      <c r="C192" s="157" t="s">
        <v>4</v>
      </c>
      <c r="D192" s="157" t="s">
        <v>21</v>
      </c>
      <c r="E192" s="81">
        <v>41</v>
      </c>
      <c r="F192" s="82">
        <f t="shared" si="14"/>
        <v>6.8089430894308937E-3</v>
      </c>
      <c r="G192" s="82">
        <f t="shared" si="15"/>
        <v>6.9836833785004515E-3</v>
      </c>
      <c r="H192" s="157">
        <f t="shared" si="16"/>
        <v>41</v>
      </c>
      <c r="I192" s="157">
        <f t="shared" si="17"/>
        <v>0</v>
      </c>
      <c r="J192" s="157">
        <f t="shared" si="18"/>
        <v>0</v>
      </c>
      <c r="K192" s="157">
        <f t="shared" si="19"/>
        <v>0</v>
      </c>
      <c r="L192" s="157">
        <f t="shared" si="20"/>
        <v>41</v>
      </c>
      <c r="M192" s="157">
        <v>1</v>
      </c>
      <c r="N192" s="157">
        <v>23</v>
      </c>
      <c r="O192" s="157">
        <v>20</v>
      </c>
      <c r="P192" s="157">
        <v>3</v>
      </c>
      <c r="Q192" s="157" t="s">
        <v>17</v>
      </c>
      <c r="R192" s="157">
        <v>24120</v>
      </c>
      <c r="S192" s="157">
        <v>24739</v>
      </c>
      <c r="T192" s="157">
        <v>5</v>
      </c>
    </row>
    <row r="193" spans="1:20" hidden="1" outlineLevel="4">
      <c r="A193" s="157">
        <v>46</v>
      </c>
      <c r="B193" s="157" t="s">
        <v>56</v>
      </c>
      <c r="C193" s="157" t="s">
        <v>4</v>
      </c>
      <c r="D193" s="157" t="s">
        <v>109</v>
      </c>
      <c r="E193" s="81">
        <v>86</v>
      </c>
      <c r="F193" s="82">
        <f t="shared" si="14"/>
        <v>6.5725936692506461E-3</v>
      </c>
      <c r="G193" s="82">
        <f t="shared" si="15"/>
        <v>3.4361541774332476E-3</v>
      </c>
      <c r="H193" s="157">
        <f t="shared" si="16"/>
        <v>86</v>
      </c>
      <c r="I193" s="157">
        <f t="shared" si="17"/>
        <v>0</v>
      </c>
      <c r="J193" s="157">
        <f t="shared" si="18"/>
        <v>0</v>
      </c>
      <c r="K193" s="157">
        <f t="shared" si="19"/>
        <v>86</v>
      </c>
      <c r="L193" s="157">
        <f t="shared" si="20"/>
        <v>0</v>
      </c>
      <c r="M193" s="157">
        <v>3</v>
      </c>
      <c r="N193" s="157">
        <v>23</v>
      </c>
      <c r="O193" s="157">
        <v>162</v>
      </c>
      <c r="P193" s="157">
        <v>3</v>
      </c>
      <c r="Q193" s="157" t="s">
        <v>17</v>
      </c>
      <c r="R193" s="157">
        <v>48837</v>
      </c>
      <c r="S193" s="157">
        <v>25532</v>
      </c>
      <c r="T193" s="157">
        <v>5</v>
      </c>
    </row>
    <row r="194" spans="1:20" outlineLevel="3" collapsed="1">
      <c r="A194" s="157"/>
      <c r="B194" s="157"/>
      <c r="C194" s="158" t="s">
        <v>144</v>
      </c>
      <c r="D194" s="158"/>
      <c r="E194" s="148">
        <f>SUBTOTAL(9,E190:E193)</f>
        <v>476</v>
      </c>
      <c r="F194" s="149"/>
      <c r="G194" s="149"/>
      <c r="H194" s="157">
        <f>SUBTOTAL(9,H190:H193)</f>
        <v>476</v>
      </c>
      <c r="I194" s="157">
        <f>SUBTOTAL(9,I190:I193)</f>
        <v>0</v>
      </c>
      <c r="J194" s="157">
        <f>SUBTOTAL(9,J190:J193)</f>
        <v>0</v>
      </c>
      <c r="K194" s="157">
        <f>SUBTOTAL(9,K190:K193)</f>
        <v>86</v>
      </c>
      <c r="L194" s="157">
        <f>SUBTOTAL(9,L190:L193)</f>
        <v>390</v>
      </c>
      <c r="M194" s="157"/>
      <c r="N194" s="157"/>
      <c r="O194" s="157"/>
      <c r="P194" s="157"/>
      <c r="Q194" s="157"/>
      <c r="R194" s="157">
        <f>SUBTOTAL(9,R190:R193)</f>
        <v>261978</v>
      </c>
      <c r="S194" s="157">
        <f>SUBTOTAL(9,S190:S193)</f>
        <v>254628</v>
      </c>
      <c r="T194" s="157"/>
    </row>
    <row r="195" spans="1:20" ht="15.6" outlineLevel="2">
      <c r="A195" s="157"/>
      <c r="B195" s="111" t="s">
        <v>98</v>
      </c>
      <c r="C195" s="77"/>
      <c r="D195" s="77"/>
      <c r="E195" s="78">
        <f>SUBTOTAL(9,E190:E193)</f>
        <v>476</v>
      </c>
      <c r="F195" s="79">
        <v>6.3700688608776838E-3</v>
      </c>
      <c r="G195" s="79">
        <v>6.1913515406162465E-3</v>
      </c>
      <c r="H195" s="157">
        <f>SUBTOTAL(9,H190:H193)</f>
        <v>476</v>
      </c>
      <c r="I195" s="157">
        <f>SUBTOTAL(9,I190:I193)</f>
        <v>0</v>
      </c>
      <c r="J195" s="157">
        <f>SUBTOTAL(9,J190:J193)</f>
        <v>0</v>
      </c>
      <c r="K195" s="157">
        <f>SUBTOTAL(9,K190:K193)</f>
        <v>86</v>
      </c>
      <c r="L195" s="157">
        <f>SUBTOTAL(9,L190:L193)</f>
        <v>390</v>
      </c>
      <c r="M195" s="157"/>
      <c r="N195" s="157"/>
      <c r="O195" s="157"/>
      <c r="P195" s="157"/>
      <c r="Q195" s="157"/>
      <c r="R195" s="157">
        <f>SUBTOTAL(9,R190:R193)</f>
        <v>261978</v>
      </c>
      <c r="S195" s="157">
        <f>SUBTOTAL(9,S190:S193)</f>
        <v>254628</v>
      </c>
      <c r="T195" s="157"/>
    </row>
    <row r="196" spans="1:20" hidden="1" outlineLevel="4">
      <c r="A196" s="157">
        <v>46</v>
      </c>
      <c r="B196" s="157" t="s">
        <v>57</v>
      </c>
      <c r="C196" s="157" t="s">
        <v>4</v>
      </c>
      <c r="D196" s="157" t="s">
        <v>16</v>
      </c>
      <c r="E196" s="81">
        <v>125</v>
      </c>
      <c r="F196" s="82">
        <f t="shared" si="14"/>
        <v>5.0633333333333329E-3</v>
      </c>
      <c r="G196" s="82">
        <f t="shared" si="15"/>
        <v>5.9398148148148153E-3</v>
      </c>
      <c r="H196" s="157">
        <f t="shared" si="16"/>
        <v>125</v>
      </c>
      <c r="I196" s="157">
        <f t="shared" si="17"/>
        <v>0</v>
      </c>
      <c r="J196" s="157">
        <f t="shared" si="18"/>
        <v>0</v>
      </c>
      <c r="K196" s="157">
        <f t="shared" si="19"/>
        <v>0</v>
      </c>
      <c r="L196" s="157">
        <f t="shared" si="20"/>
        <v>125</v>
      </c>
      <c r="M196" s="157">
        <v>1</v>
      </c>
      <c r="N196" s="157">
        <v>5</v>
      </c>
      <c r="O196" s="157">
        <v>17</v>
      </c>
      <c r="P196" s="157">
        <v>3</v>
      </c>
      <c r="Q196" s="157" t="s">
        <v>17</v>
      </c>
      <c r="R196" s="157">
        <v>54684</v>
      </c>
      <c r="S196" s="157">
        <v>64150</v>
      </c>
      <c r="T196" s="157">
        <v>5</v>
      </c>
    </row>
    <row r="197" spans="1:20" hidden="1" outlineLevel="4">
      <c r="A197" s="157">
        <v>46</v>
      </c>
      <c r="B197" s="157" t="s">
        <v>57</v>
      </c>
      <c r="C197" s="157" t="s">
        <v>4</v>
      </c>
      <c r="D197" s="157" t="s">
        <v>19</v>
      </c>
      <c r="E197" s="81">
        <v>112</v>
      </c>
      <c r="F197" s="82">
        <f t="shared" si="14"/>
        <v>8.5751488095238085E-3</v>
      </c>
      <c r="G197" s="82">
        <f t="shared" si="15"/>
        <v>5.3208705357142855E-3</v>
      </c>
      <c r="H197" s="157">
        <f t="shared" si="16"/>
        <v>112</v>
      </c>
      <c r="I197" s="157">
        <f t="shared" si="17"/>
        <v>0</v>
      </c>
      <c r="J197" s="157">
        <f t="shared" si="18"/>
        <v>0</v>
      </c>
      <c r="K197" s="157">
        <f t="shared" si="19"/>
        <v>0</v>
      </c>
      <c r="L197" s="157">
        <f t="shared" si="20"/>
        <v>112</v>
      </c>
      <c r="M197" s="157">
        <v>1</v>
      </c>
      <c r="N197" s="157">
        <v>5</v>
      </c>
      <c r="O197" s="157">
        <v>18</v>
      </c>
      <c r="P197" s="157">
        <v>3</v>
      </c>
      <c r="Q197" s="157" t="s">
        <v>17</v>
      </c>
      <c r="R197" s="157">
        <v>82980</v>
      </c>
      <c r="S197" s="157">
        <v>51489</v>
      </c>
      <c r="T197" s="157">
        <v>5</v>
      </c>
    </row>
    <row r="198" spans="1:20" hidden="1" outlineLevel="4">
      <c r="A198" s="157">
        <v>46</v>
      </c>
      <c r="B198" s="157" t="s">
        <v>57</v>
      </c>
      <c r="C198" s="157" t="s">
        <v>4</v>
      </c>
      <c r="D198" s="157" t="s">
        <v>20</v>
      </c>
      <c r="E198" s="81">
        <v>352</v>
      </c>
      <c r="F198" s="82">
        <f t="shared" si="14"/>
        <v>7.1754327125420877E-3</v>
      </c>
      <c r="G198" s="82">
        <f t="shared" si="15"/>
        <v>6.7100365635521892E-3</v>
      </c>
      <c r="H198" s="157">
        <f t="shared" si="16"/>
        <v>352</v>
      </c>
      <c r="I198" s="157">
        <f t="shared" si="17"/>
        <v>0</v>
      </c>
      <c r="J198" s="157">
        <f t="shared" si="18"/>
        <v>0</v>
      </c>
      <c r="K198" s="157">
        <f t="shared" si="19"/>
        <v>0</v>
      </c>
      <c r="L198" s="157">
        <f t="shared" si="20"/>
        <v>352</v>
      </c>
      <c r="M198" s="157">
        <v>1</v>
      </c>
      <c r="N198" s="157">
        <v>5</v>
      </c>
      <c r="O198" s="157">
        <v>19</v>
      </c>
      <c r="P198" s="157">
        <v>3</v>
      </c>
      <c r="Q198" s="157" t="s">
        <v>17</v>
      </c>
      <c r="R198" s="157">
        <v>218225</v>
      </c>
      <c r="S198" s="157">
        <v>204071</v>
      </c>
      <c r="T198" s="157">
        <v>5</v>
      </c>
    </row>
    <row r="199" spans="1:20" hidden="1" outlineLevel="4">
      <c r="A199" s="157">
        <v>46</v>
      </c>
      <c r="B199" s="157" t="s">
        <v>57</v>
      </c>
      <c r="C199" s="157" t="s">
        <v>4</v>
      </c>
      <c r="D199" s="157" t="s">
        <v>21</v>
      </c>
      <c r="E199" s="81">
        <v>41</v>
      </c>
      <c r="F199" s="82">
        <f t="shared" si="14"/>
        <v>6.7589769647696477E-3</v>
      </c>
      <c r="G199" s="82">
        <f t="shared" si="15"/>
        <v>7.001185636856368E-3</v>
      </c>
      <c r="H199" s="157">
        <f t="shared" si="16"/>
        <v>41</v>
      </c>
      <c r="I199" s="157">
        <f t="shared" si="17"/>
        <v>0</v>
      </c>
      <c r="J199" s="157">
        <f t="shared" si="18"/>
        <v>0</v>
      </c>
      <c r="K199" s="157">
        <f t="shared" si="19"/>
        <v>0</v>
      </c>
      <c r="L199" s="157">
        <f t="shared" si="20"/>
        <v>41</v>
      </c>
      <c r="M199" s="157">
        <v>1</v>
      </c>
      <c r="N199" s="157">
        <v>5</v>
      </c>
      <c r="O199" s="157">
        <v>20</v>
      </c>
      <c r="P199" s="157">
        <v>3</v>
      </c>
      <c r="Q199" s="157" t="s">
        <v>17</v>
      </c>
      <c r="R199" s="157">
        <v>23943</v>
      </c>
      <c r="S199" s="157">
        <v>24801</v>
      </c>
      <c r="T199" s="157">
        <v>5</v>
      </c>
    </row>
    <row r="200" spans="1:20" hidden="1" outlineLevel="4">
      <c r="A200" s="157">
        <v>46</v>
      </c>
      <c r="B200" s="157" t="s">
        <v>57</v>
      </c>
      <c r="C200" s="157" t="s">
        <v>4</v>
      </c>
      <c r="D200" s="157" t="s">
        <v>22</v>
      </c>
      <c r="E200" s="81">
        <v>12</v>
      </c>
      <c r="F200" s="82">
        <f t="shared" si="14"/>
        <v>8.7172067901234562E-3</v>
      </c>
      <c r="G200" s="82">
        <f t="shared" si="15"/>
        <v>6.7486496913580253E-3</v>
      </c>
      <c r="H200" s="157">
        <f t="shared" si="16"/>
        <v>12</v>
      </c>
      <c r="I200" s="157">
        <f t="shared" si="17"/>
        <v>0</v>
      </c>
      <c r="J200" s="157">
        <f t="shared" si="18"/>
        <v>0</v>
      </c>
      <c r="K200" s="157">
        <f t="shared" si="19"/>
        <v>0</v>
      </c>
      <c r="L200" s="157">
        <f t="shared" si="20"/>
        <v>12</v>
      </c>
      <c r="M200" s="157">
        <v>1</v>
      </c>
      <c r="N200" s="157">
        <v>5</v>
      </c>
      <c r="O200" s="157">
        <v>21</v>
      </c>
      <c r="P200" s="157">
        <v>3</v>
      </c>
      <c r="Q200" s="157" t="s">
        <v>17</v>
      </c>
      <c r="R200" s="157">
        <v>9038</v>
      </c>
      <c r="S200" s="157">
        <v>6997</v>
      </c>
      <c r="T200" s="157">
        <v>5</v>
      </c>
    </row>
    <row r="201" spans="1:20" hidden="1" outlineLevel="4">
      <c r="A201" s="157">
        <v>46</v>
      </c>
      <c r="B201" s="157" t="s">
        <v>57</v>
      </c>
      <c r="C201" s="157" t="s">
        <v>4</v>
      </c>
      <c r="D201" s="157" t="s">
        <v>169</v>
      </c>
      <c r="E201" s="81">
        <v>1</v>
      </c>
      <c r="F201" s="82">
        <f t="shared" si="14"/>
        <v>9.1435185185185185E-4</v>
      </c>
      <c r="G201" s="82">
        <f t="shared" si="15"/>
        <v>1.5856481481481481E-3</v>
      </c>
      <c r="H201" s="157">
        <f t="shared" si="16"/>
        <v>1</v>
      </c>
      <c r="I201" s="157">
        <f t="shared" si="17"/>
        <v>0</v>
      </c>
      <c r="J201" s="157">
        <f t="shared" si="18"/>
        <v>0</v>
      </c>
      <c r="K201" s="157">
        <f t="shared" si="19"/>
        <v>1</v>
      </c>
      <c r="L201" s="157">
        <f t="shared" si="20"/>
        <v>0</v>
      </c>
      <c r="M201" s="157">
        <v>3</v>
      </c>
      <c r="N201" s="157">
        <v>5</v>
      </c>
      <c r="O201" s="157">
        <v>94</v>
      </c>
      <c r="P201" s="157">
        <v>3</v>
      </c>
      <c r="Q201" s="157" t="s">
        <v>17</v>
      </c>
      <c r="R201" s="157">
        <v>79</v>
      </c>
      <c r="S201" s="157">
        <v>137</v>
      </c>
      <c r="T201" s="157">
        <v>5</v>
      </c>
    </row>
    <row r="202" spans="1:20" hidden="1" outlineLevel="4">
      <c r="A202" s="157">
        <v>46</v>
      </c>
      <c r="B202" s="157" t="s">
        <v>57</v>
      </c>
      <c r="C202" s="157" t="s">
        <v>4</v>
      </c>
      <c r="D202" s="157" t="s">
        <v>115</v>
      </c>
      <c r="E202" s="81">
        <v>432</v>
      </c>
      <c r="F202" s="82">
        <f t="shared" si="14"/>
        <v>7.6231620799039777E-3</v>
      </c>
      <c r="G202" s="82">
        <f t="shared" si="15"/>
        <v>2.2592485425240055E-3</v>
      </c>
      <c r="H202" s="157">
        <f t="shared" si="16"/>
        <v>432</v>
      </c>
      <c r="I202" s="157">
        <f t="shared" si="17"/>
        <v>0</v>
      </c>
      <c r="J202" s="157">
        <f t="shared" si="18"/>
        <v>0</v>
      </c>
      <c r="K202" s="157">
        <f t="shared" si="19"/>
        <v>432</v>
      </c>
      <c r="L202" s="157">
        <f t="shared" si="20"/>
        <v>0</v>
      </c>
      <c r="M202" s="157">
        <v>3</v>
      </c>
      <c r="N202" s="157">
        <v>5</v>
      </c>
      <c r="O202" s="157">
        <v>171</v>
      </c>
      <c r="P202" s="157">
        <v>3</v>
      </c>
      <c r="Q202" s="157" t="s">
        <v>17</v>
      </c>
      <c r="R202" s="157">
        <v>284533</v>
      </c>
      <c r="S202" s="157">
        <v>84326</v>
      </c>
      <c r="T202" s="157">
        <v>5</v>
      </c>
    </row>
    <row r="203" spans="1:20" hidden="1" outlineLevel="4">
      <c r="A203" s="157">
        <v>46</v>
      </c>
      <c r="B203" s="157" t="s">
        <v>57</v>
      </c>
      <c r="C203" s="157" t="s">
        <v>4</v>
      </c>
      <c r="D203" s="157" t="s">
        <v>110</v>
      </c>
      <c r="E203" s="81">
        <v>11</v>
      </c>
      <c r="F203" s="82">
        <f t="shared" si="14"/>
        <v>1.0831228956228957E-2</v>
      </c>
      <c r="G203" s="82">
        <f t="shared" si="15"/>
        <v>3.6363636363636364E-3</v>
      </c>
      <c r="H203" s="157">
        <f t="shared" si="16"/>
        <v>11</v>
      </c>
      <c r="I203" s="157">
        <f t="shared" si="17"/>
        <v>0</v>
      </c>
      <c r="J203" s="157">
        <f t="shared" si="18"/>
        <v>0</v>
      </c>
      <c r="K203" s="157">
        <f t="shared" si="19"/>
        <v>11</v>
      </c>
      <c r="L203" s="157">
        <f t="shared" si="20"/>
        <v>0</v>
      </c>
      <c r="M203" s="157">
        <v>3</v>
      </c>
      <c r="N203" s="157">
        <v>5</v>
      </c>
      <c r="O203" s="157">
        <v>207</v>
      </c>
      <c r="P203" s="157">
        <v>3</v>
      </c>
      <c r="Q203" s="157" t="s">
        <v>17</v>
      </c>
      <c r="R203" s="157">
        <v>10294</v>
      </c>
      <c r="S203" s="157">
        <v>3456</v>
      </c>
      <c r="T203" s="157">
        <v>5</v>
      </c>
    </row>
    <row r="204" spans="1:20" hidden="1" outlineLevel="4">
      <c r="A204" s="157">
        <v>46</v>
      </c>
      <c r="B204" s="157" t="s">
        <v>57</v>
      </c>
      <c r="C204" s="157" t="s">
        <v>4</v>
      </c>
      <c r="D204" s="157" t="s">
        <v>107</v>
      </c>
      <c r="E204" s="81">
        <v>17</v>
      </c>
      <c r="F204" s="82">
        <f t="shared" si="14"/>
        <v>7.993600217864924E-3</v>
      </c>
      <c r="G204" s="82">
        <f t="shared" si="15"/>
        <v>0</v>
      </c>
      <c r="H204" s="157">
        <f t="shared" si="16"/>
        <v>17</v>
      </c>
      <c r="I204" s="157">
        <f t="shared" si="17"/>
        <v>0</v>
      </c>
      <c r="J204" s="157">
        <f t="shared" si="18"/>
        <v>0</v>
      </c>
      <c r="K204" s="157">
        <f t="shared" si="19"/>
        <v>0</v>
      </c>
      <c r="L204" s="157">
        <f t="shared" si="20"/>
        <v>17</v>
      </c>
      <c r="M204" s="157">
        <v>8</v>
      </c>
      <c r="N204" s="157">
        <v>5</v>
      </c>
      <c r="O204" s="157">
        <v>217</v>
      </c>
      <c r="P204" s="157">
        <v>3</v>
      </c>
      <c r="Q204" s="157" t="s">
        <v>17</v>
      </c>
      <c r="R204" s="157">
        <v>11741</v>
      </c>
      <c r="S204" s="157">
        <v>0</v>
      </c>
      <c r="T204" s="157">
        <v>5</v>
      </c>
    </row>
    <row r="205" spans="1:20" outlineLevel="3" collapsed="1">
      <c r="A205" s="157"/>
      <c r="B205" s="157"/>
      <c r="C205" s="158" t="s">
        <v>144</v>
      </c>
      <c r="D205" s="158"/>
      <c r="E205" s="148">
        <f>SUBTOTAL(9,E196:E204)</f>
        <v>1103</v>
      </c>
      <c r="F205" s="149"/>
      <c r="G205" s="149"/>
      <c r="H205" s="157">
        <f>SUBTOTAL(9,H196:H204)</f>
        <v>1103</v>
      </c>
      <c r="I205" s="157">
        <f>SUBTOTAL(9,I196:I204)</f>
        <v>0</v>
      </c>
      <c r="J205" s="157">
        <f>SUBTOTAL(9,J196:J204)</f>
        <v>0</v>
      </c>
      <c r="K205" s="157">
        <f>SUBTOTAL(9,K196:K204)</f>
        <v>444</v>
      </c>
      <c r="L205" s="157">
        <f>SUBTOTAL(9,L196:L204)</f>
        <v>659</v>
      </c>
      <c r="M205" s="157"/>
      <c r="N205" s="157"/>
      <c r="O205" s="157"/>
      <c r="P205" s="157"/>
      <c r="Q205" s="157"/>
      <c r="R205" s="157">
        <f>SUBTOTAL(9,R196:R204)</f>
        <v>695517</v>
      </c>
      <c r="S205" s="157">
        <f>SUBTOTAL(9,S196:S204)</f>
        <v>439427</v>
      </c>
      <c r="T205" s="157"/>
    </row>
    <row r="206" spans="1:20" ht="15.6" outlineLevel="2">
      <c r="A206" s="157"/>
      <c r="B206" s="111" t="s">
        <v>99</v>
      </c>
      <c r="C206" s="77"/>
      <c r="D206" s="77"/>
      <c r="E206" s="78">
        <f>SUBTOTAL(9,E196:E204)</f>
        <v>1103</v>
      </c>
      <c r="F206" s="79">
        <v>7.29824594540143E-3</v>
      </c>
      <c r="G206" s="79">
        <v>4.611025066317451E-3</v>
      </c>
      <c r="H206" s="157">
        <f>SUBTOTAL(9,H196:H204)</f>
        <v>1103</v>
      </c>
      <c r="I206" s="157">
        <f>SUBTOTAL(9,I196:I204)</f>
        <v>0</v>
      </c>
      <c r="J206" s="157">
        <f>SUBTOTAL(9,J196:J204)</f>
        <v>0</v>
      </c>
      <c r="K206" s="157">
        <f>SUBTOTAL(9,K196:K204)</f>
        <v>444</v>
      </c>
      <c r="L206" s="157">
        <f>SUBTOTAL(9,L196:L204)</f>
        <v>659</v>
      </c>
      <c r="M206" s="157"/>
      <c r="N206" s="157"/>
      <c r="O206" s="157"/>
      <c r="P206" s="157"/>
      <c r="Q206" s="157"/>
      <c r="R206" s="157">
        <f>SUBTOTAL(9,R196:R204)</f>
        <v>695517</v>
      </c>
      <c r="S206" s="157">
        <f>SUBTOTAL(9,S196:S204)</f>
        <v>439427</v>
      </c>
      <c r="T206" s="157"/>
    </row>
    <row r="207" spans="1:20" hidden="1" outlineLevel="4">
      <c r="A207" s="157">
        <v>46</v>
      </c>
      <c r="B207" s="157" t="s">
        <v>58</v>
      </c>
      <c r="C207" s="157" t="s">
        <v>4</v>
      </c>
      <c r="D207" s="157" t="s">
        <v>16</v>
      </c>
      <c r="E207" s="81">
        <v>224</v>
      </c>
      <c r="F207" s="82">
        <f t="shared" si="14"/>
        <v>7.9195085152116394E-3</v>
      </c>
      <c r="G207" s="82">
        <f t="shared" si="15"/>
        <v>1.1268911210317461E-2</v>
      </c>
      <c r="H207" s="157">
        <f t="shared" si="16"/>
        <v>224</v>
      </c>
      <c r="I207" s="157">
        <f t="shared" si="17"/>
        <v>0</v>
      </c>
      <c r="J207" s="157">
        <f t="shared" si="18"/>
        <v>0</v>
      </c>
      <c r="K207" s="157">
        <f t="shared" si="19"/>
        <v>0</v>
      </c>
      <c r="L207" s="157">
        <f t="shared" si="20"/>
        <v>224</v>
      </c>
      <c r="M207" s="157">
        <v>1</v>
      </c>
      <c r="N207" s="157">
        <v>15</v>
      </c>
      <c r="O207" s="157">
        <v>17</v>
      </c>
      <c r="P207" s="157">
        <v>3</v>
      </c>
      <c r="Q207" s="157" t="s">
        <v>17</v>
      </c>
      <c r="R207" s="157">
        <v>153271</v>
      </c>
      <c r="S207" s="157">
        <v>218094</v>
      </c>
      <c r="T207" s="157">
        <v>5</v>
      </c>
    </row>
    <row r="208" spans="1:20" hidden="1" outlineLevel="4">
      <c r="A208" s="157">
        <v>46</v>
      </c>
      <c r="B208" s="157" t="s">
        <v>58</v>
      </c>
      <c r="C208" s="157" t="s">
        <v>4</v>
      </c>
      <c r="D208" s="157" t="s">
        <v>19</v>
      </c>
      <c r="E208" s="81">
        <v>292</v>
      </c>
      <c r="F208" s="82">
        <f t="shared" si="14"/>
        <v>7.1819507864028416E-3</v>
      </c>
      <c r="G208" s="82">
        <f t="shared" si="15"/>
        <v>7.8376696473871129E-3</v>
      </c>
      <c r="H208" s="157">
        <f t="shared" si="16"/>
        <v>292</v>
      </c>
      <c r="I208" s="157">
        <f t="shared" si="17"/>
        <v>0</v>
      </c>
      <c r="J208" s="157">
        <f t="shared" si="18"/>
        <v>0</v>
      </c>
      <c r="K208" s="157">
        <f t="shared" si="19"/>
        <v>0</v>
      </c>
      <c r="L208" s="157">
        <f t="shared" si="20"/>
        <v>292</v>
      </c>
      <c r="M208" s="157">
        <v>1</v>
      </c>
      <c r="N208" s="157">
        <v>15</v>
      </c>
      <c r="O208" s="157">
        <v>18</v>
      </c>
      <c r="P208" s="157">
        <v>3</v>
      </c>
      <c r="Q208" s="157" t="s">
        <v>17</v>
      </c>
      <c r="R208" s="157">
        <v>181192</v>
      </c>
      <c r="S208" s="157">
        <v>197735</v>
      </c>
      <c r="T208" s="157">
        <v>5</v>
      </c>
    </row>
    <row r="209" spans="1:20" hidden="1" outlineLevel="4">
      <c r="A209" s="157">
        <v>46</v>
      </c>
      <c r="B209" s="157" t="s">
        <v>58</v>
      </c>
      <c r="C209" s="157" t="s">
        <v>4</v>
      </c>
      <c r="D209" s="157" t="s">
        <v>20</v>
      </c>
      <c r="E209" s="81">
        <v>889</v>
      </c>
      <c r="F209" s="82">
        <f t="shared" si="14"/>
        <v>9.0310065408490611E-3</v>
      </c>
      <c r="G209" s="82">
        <f t="shared" si="15"/>
        <v>7.5057544890222054E-3</v>
      </c>
      <c r="H209" s="157">
        <f t="shared" si="16"/>
        <v>889</v>
      </c>
      <c r="I209" s="157">
        <f t="shared" si="17"/>
        <v>0</v>
      </c>
      <c r="J209" s="157">
        <f t="shared" si="18"/>
        <v>0</v>
      </c>
      <c r="K209" s="157">
        <f t="shared" si="19"/>
        <v>0</v>
      </c>
      <c r="L209" s="157">
        <f t="shared" si="20"/>
        <v>889</v>
      </c>
      <c r="M209" s="157">
        <v>1</v>
      </c>
      <c r="N209" s="157">
        <v>15</v>
      </c>
      <c r="O209" s="157">
        <v>19</v>
      </c>
      <c r="P209" s="157">
        <v>3</v>
      </c>
      <c r="Q209" s="157" t="s">
        <v>17</v>
      </c>
      <c r="R209" s="157">
        <v>693668</v>
      </c>
      <c r="S209" s="157">
        <v>576514</v>
      </c>
      <c r="T209" s="157">
        <v>5</v>
      </c>
    </row>
    <row r="210" spans="1:20" hidden="1" outlineLevel="4">
      <c r="A210" s="157">
        <v>46</v>
      </c>
      <c r="B210" s="157" t="s">
        <v>58</v>
      </c>
      <c r="C210" s="157" t="s">
        <v>4</v>
      </c>
      <c r="D210" s="157" t="s">
        <v>21</v>
      </c>
      <c r="E210" s="81">
        <v>80</v>
      </c>
      <c r="F210" s="82">
        <f t="shared" si="14"/>
        <v>6.2996238425925928E-3</v>
      </c>
      <c r="G210" s="82">
        <f t="shared" si="15"/>
        <v>1.103443287037037E-2</v>
      </c>
      <c r="H210" s="157">
        <f t="shared" si="16"/>
        <v>80</v>
      </c>
      <c r="I210" s="157">
        <f t="shared" si="17"/>
        <v>0</v>
      </c>
      <c r="J210" s="157">
        <f t="shared" si="18"/>
        <v>0</v>
      </c>
      <c r="K210" s="157">
        <f t="shared" si="19"/>
        <v>0</v>
      </c>
      <c r="L210" s="157">
        <f t="shared" si="20"/>
        <v>80</v>
      </c>
      <c r="M210" s="157">
        <v>1</v>
      </c>
      <c r="N210" s="157">
        <v>15</v>
      </c>
      <c r="O210" s="157">
        <v>20</v>
      </c>
      <c r="P210" s="157">
        <v>3</v>
      </c>
      <c r="Q210" s="157" t="s">
        <v>17</v>
      </c>
      <c r="R210" s="157">
        <v>43543</v>
      </c>
      <c r="S210" s="157">
        <v>76270</v>
      </c>
      <c r="T210" s="157">
        <v>5</v>
      </c>
    </row>
    <row r="211" spans="1:20" hidden="1" outlineLevel="4">
      <c r="A211" s="157">
        <v>46</v>
      </c>
      <c r="B211" s="157" t="s">
        <v>58</v>
      </c>
      <c r="C211" s="157" t="s">
        <v>4</v>
      </c>
      <c r="D211" s="157" t="s">
        <v>22</v>
      </c>
      <c r="E211" s="81">
        <v>34</v>
      </c>
      <c r="F211" s="82">
        <f t="shared" si="14"/>
        <v>1.0007489106753812E-2</v>
      </c>
      <c r="G211" s="82">
        <f t="shared" si="15"/>
        <v>6.7228349673202617E-3</v>
      </c>
      <c r="H211" s="157">
        <f t="shared" si="16"/>
        <v>34</v>
      </c>
      <c r="I211" s="157">
        <f t="shared" si="17"/>
        <v>0</v>
      </c>
      <c r="J211" s="157">
        <f t="shared" si="18"/>
        <v>0</v>
      </c>
      <c r="K211" s="157">
        <f t="shared" si="19"/>
        <v>0</v>
      </c>
      <c r="L211" s="157">
        <f t="shared" si="20"/>
        <v>34</v>
      </c>
      <c r="M211" s="157">
        <v>1</v>
      </c>
      <c r="N211" s="157">
        <v>15</v>
      </c>
      <c r="O211" s="157">
        <v>21</v>
      </c>
      <c r="P211" s="157">
        <v>3</v>
      </c>
      <c r="Q211" s="157" t="s">
        <v>17</v>
      </c>
      <c r="R211" s="157">
        <v>29398</v>
      </c>
      <c r="S211" s="157">
        <v>19749</v>
      </c>
      <c r="T211" s="157">
        <v>5</v>
      </c>
    </row>
    <row r="212" spans="1:20" hidden="1" outlineLevel="4">
      <c r="A212" s="157">
        <v>46</v>
      </c>
      <c r="B212" s="157" t="s">
        <v>58</v>
      </c>
      <c r="C212" s="157" t="s">
        <v>4</v>
      </c>
      <c r="D212" s="157" t="s">
        <v>120</v>
      </c>
      <c r="E212" s="81">
        <v>185</v>
      </c>
      <c r="F212" s="82">
        <f t="shared" si="14"/>
        <v>7.4216091091091089E-3</v>
      </c>
      <c r="G212" s="82">
        <f t="shared" si="15"/>
        <v>1.9692192192192191E-3</v>
      </c>
      <c r="H212" s="157">
        <f t="shared" si="16"/>
        <v>185</v>
      </c>
      <c r="I212" s="157">
        <f t="shared" si="17"/>
        <v>0</v>
      </c>
      <c r="J212" s="157">
        <f t="shared" si="18"/>
        <v>0</v>
      </c>
      <c r="K212" s="157">
        <f t="shared" si="19"/>
        <v>185</v>
      </c>
      <c r="L212" s="157">
        <f t="shared" si="20"/>
        <v>0</v>
      </c>
      <c r="M212" s="157">
        <v>3</v>
      </c>
      <c r="N212" s="157">
        <v>15</v>
      </c>
      <c r="O212" s="157">
        <v>57</v>
      </c>
      <c r="P212" s="157">
        <v>3</v>
      </c>
      <c r="Q212" s="157" t="s">
        <v>17</v>
      </c>
      <c r="R212" s="157">
        <v>118627</v>
      </c>
      <c r="S212" s="157">
        <v>31476</v>
      </c>
      <c r="T212" s="157">
        <v>5</v>
      </c>
    </row>
    <row r="213" spans="1:20" hidden="1" outlineLevel="4">
      <c r="A213" s="157">
        <v>46</v>
      </c>
      <c r="B213" s="157" t="s">
        <v>58</v>
      </c>
      <c r="C213" s="157" t="s">
        <v>4</v>
      </c>
      <c r="D213" s="157" t="s">
        <v>108</v>
      </c>
      <c r="E213" s="81">
        <v>917</v>
      </c>
      <c r="F213" s="82">
        <f t="shared" si="14"/>
        <v>9.220725291813078E-3</v>
      </c>
      <c r="G213" s="82">
        <f t="shared" si="15"/>
        <v>1.966279938608183E-3</v>
      </c>
      <c r="H213" s="157">
        <f t="shared" si="16"/>
        <v>917</v>
      </c>
      <c r="I213" s="157">
        <f t="shared" si="17"/>
        <v>0</v>
      </c>
      <c r="J213" s="157">
        <f t="shared" si="18"/>
        <v>0</v>
      </c>
      <c r="K213" s="157">
        <f t="shared" si="19"/>
        <v>917</v>
      </c>
      <c r="L213" s="157">
        <f t="shared" si="20"/>
        <v>0</v>
      </c>
      <c r="M213" s="157">
        <v>3</v>
      </c>
      <c r="N213" s="157">
        <v>15</v>
      </c>
      <c r="O213" s="157">
        <v>58</v>
      </c>
      <c r="P213" s="157">
        <v>3</v>
      </c>
      <c r="Q213" s="157" t="s">
        <v>17</v>
      </c>
      <c r="R213" s="157">
        <v>730547</v>
      </c>
      <c r="S213" s="157">
        <v>155786</v>
      </c>
      <c r="T213" s="157">
        <v>5</v>
      </c>
    </row>
    <row r="214" spans="1:20" hidden="1" outlineLevel="4">
      <c r="A214" s="157">
        <v>46</v>
      </c>
      <c r="B214" s="157" t="s">
        <v>58</v>
      </c>
      <c r="C214" s="157" t="s">
        <v>4</v>
      </c>
      <c r="D214" s="157" t="s">
        <v>169</v>
      </c>
      <c r="E214" s="81">
        <v>1</v>
      </c>
      <c r="F214" s="82">
        <f t="shared" si="14"/>
        <v>1.1516203703703704E-2</v>
      </c>
      <c r="G214" s="82">
        <f t="shared" si="15"/>
        <v>2.6157407407407405E-3</v>
      </c>
      <c r="H214" s="157">
        <f t="shared" si="16"/>
        <v>1</v>
      </c>
      <c r="I214" s="157">
        <f t="shared" si="17"/>
        <v>0</v>
      </c>
      <c r="J214" s="157">
        <f t="shared" si="18"/>
        <v>0</v>
      </c>
      <c r="K214" s="157">
        <f t="shared" si="19"/>
        <v>1</v>
      </c>
      <c r="L214" s="157">
        <f t="shared" si="20"/>
        <v>0</v>
      </c>
      <c r="M214" s="157">
        <v>3</v>
      </c>
      <c r="N214" s="157">
        <v>15</v>
      </c>
      <c r="O214" s="157">
        <v>94</v>
      </c>
      <c r="P214" s="157">
        <v>3</v>
      </c>
      <c r="Q214" s="157" t="s">
        <v>17</v>
      </c>
      <c r="R214" s="157">
        <v>995</v>
      </c>
      <c r="S214" s="157">
        <v>226</v>
      </c>
      <c r="T214" s="157">
        <v>5</v>
      </c>
    </row>
    <row r="215" spans="1:20" hidden="1" outlineLevel="4">
      <c r="A215" s="157">
        <v>46</v>
      </c>
      <c r="B215" s="157" t="s">
        <v>58</v>
      </c>
      <c r="C215" s="157" t="s">
        <v>4</v>
      </c>
      <c r="D215" s="157" t="s">
        <v>121</v>
      </c>
      <c r="E215" s="81">
        <v>597</v>
      </c>
      <c r="F215" s="82">
        <f t="shared" si="14"/>
        <v>7.5937170420001246E-3</v>
      </c>
      <c r="G215" s="82">
        <f t="shared" si="15"/>
        <v>2.0642952416403001E-3</v>
      </c>
      <c r="H215" s="157">
        <f t="shared" si="16"/>
        <v>597</v>
      </c>
      <c r="I215" s="157">
        <f t="shared" si="17"/>
        <v>0</v>
      </c>
      <c r="J215" s="157">
        <f t="shared" si="18"/>
        <v>0</v>
      </c>
      <c r="K215" s="157">
        <f t="shared" si="19"/>
        <v>597</v>
      </c>
      <c r="L215" s="157">
        <f t="shared" si="20"/>
        <v>0</v>
      </c>
      <c r="M215" s="157">
        <v>3</v>
      </c>
      <c r="N215" s="157">
        <v>15</v>
      </c>
      <c r="O215" s="157">
        <v>98</v>
      </c>
      <c r="P215" s="157">
        <v>3</v>
      </c>
      <c r="Q215" s="157" t="s">
        <v>17</v>
      </c>
      <c r="R215" s="157">
        <v>391690</v>
      </c>
      <c r="S215" s="157">
        <v>106478</v>
      </c>
      <c r="T215" s="157">
        <v>5</v>
      </c>
    </row>
    <row r="216" spans="1:20" hidden="1" outlineLevel="4">
      <c r="A216" s="157">
        <v>46</v>
      </c>
      <c r="B216" s="157" t="s">
        <v>58</v>
      </c>
      <c r="C216" s="157" t="s">
        <v>4</v>
      </c>
      <c r="D216" s="157" t="s">
        <v>110</v>
      </c>
      <c r="E216" s="81">
        <v>63</v>
      </c>
      <c r="F216" s="82">
        <f t="shared" si="14"/>
        <v>9.8750734861845959E-3</v>
      </c>
      <c r="G216" s="82">
        <f t="shared" si="15"/>
        <v>2.7954144620811285E-3</v>
      </c>
      <c r="H216" s="157">
        <f t="shared" si="16"/>
        <v>63</v>
      </c>
      <c r="I216" s="157">
        <f t="shared" si="17"/>
        <v>0</v>
      </c>
      <c r="J216" s="157">
        <f t="shared" si="18"/>
        <v>0</v>
      </c>
      <c r="K216" s="157">
        <f t="shared" si="19"/>
        <v>63</v>
      </c>
      <c r="L216" s="157">
        <f t="shared" si="20"/>
        <v>0</v>
      </c>
      <c r="M216" s="157">
        <v>3</v>
      </c>
      <c r="N216" s="157">
        <v>15</v>
      </c>
      <c r="O216" s="157">
        <v>207</v>
      </c>
      <c r="P216" s="157">
        <v>3</v>
      </c>
      <c r="Q216" s="157" t="s">
        <v>17</v>
      </c>
      <c r="R216" s="157">
        <v>53752</v>
      </c>
      <c r="S216" s="157">
        <v>15216</v>
      </c>
      <c r="T216" s="157">
        <v>5</v>
      </c>
    </row>
    <row r="217" spans="1:20" hidden="1" outlineLevel="4">
      <c r="A217" s="157">
        <v>46</v>
      </c>
      <c r="B217" s="157" t="s">
        <v>58</v>
      </c>
      <c r="C217" s="157" t="s">
        <v>4</v>
      </c>
      <c r="D217" s="157" t="s">
        <v>107</v>
      </c>
      <c r="E217" s="81">
        <v>317</v>
      </c>
      <c r="F217" s="82">
        <f t="shared" si="14"/>
        <v>6.3302882930248864E-3</v>
      </c>
      <c r="G217" s="82">
        <f t="shared" si="15"/>
        <v>1.825563734081084E-7</v>
      </c>
      <c r="H217" s="157">
        <f t="shared" si="16"/>
        <v>317</v>
      </c>
      <c r="I217" s="157">
        <f t="shared" si="17"/>
        <v>0</v>
      </c>
      <c r="J217" s="157">
        <f t="shared" si="18"/>
        <v>0</v>
      </c>
      <c r="K217" s="157">
        <f t="shared" si="19"/>
        <v>0</v>
      </c>
      <c r="L217" s="157">
        <f t="shared" si="20"/>
        <v>317</v>
      </c>
      <c r="M217" s="157">
        <v>8</v>
      </c>
      <c r="N217" s="157">
        <v>15</v>
      </c>
      <c r="O217" s="157">
        <v>217</v>
      </c>
      <c r="P217" s="157">
        <v>3</v>
      </c>
      <c r="Q217" s="157" t="s">
        <v>17</v>
      </c>
      <c r="R217" s="157">
        <v>173379</v>
      </c>
      <c r="S217" s="157">
        <v>5</v>
      </c>
      <c r="T217" s="157">
        <v>5</v>
      </c>
    </row>
    <row r="218" spans="1:20" outlineLevel="3" collapsed="1">
      <c r="A218" s="157"/>
      <c r="B218" s="157"/>
      <c r="C218" s="158" t="s">
        <v>144</v>
      </c>
      <c r="D218" s="158"/>
      <c r="E218" s="148">
        <f>SUBTOTAL(9,E207:E217)</f>
        <v>3599</v>
      </c>
      <c r="F218" s="149"/>
      <c r="G218" s="149"/>
      <c r="H218" s="157">
        <f>SUBTOTAL(9,H207:H217)</f>
        <v>3599</v>
      </c>
      <c r="I218" s="157">
        <f>SUBTOTAL(9,I207:I217)</f>
        <v>0</v>
      </c>
      <c r="J218" s="157">
        <f>SUBTOTAL(9,J207:J217)</f>
        <v>0</v>
      </c>
      <c r="K218" s="157">
        <f>SUBTOTAL(9,K207:K217)</f>
        <v>1763</v>
      </c>
      <c r="L218" s="157">
        <f>SUBTOTAL(9,L207:L217)</f>
        <v>1836</v>
      </c>
      <c r="M218" s="157"/>
      <c r="N218" s="157"/>
      <c r="O218" s="157"/>
      <c r="P218" s="157"/>
      <c r="Q218" s="157"/>
      <c r="R218" s="157">
        <f>SUBTOTAL(9,R207:R217)</f>
        <v>2570062</v>
      </c>
      <c r="S218" s="157">
        <f>SUBTOTAL(9,S207:S217)</f>
        <v>1397549</v>
      </c>
      <c r="T218" s="157"/>
    </row>
    <row r="219" spans="1:20" hidden="1" outlineLevel="4">
      <c r="A219" s="157">
        <v>46</v>
      </c>
      <c r="B219" s="157" t="s">
        <v>58</v>
      </c>
      <c r="C219" s="157" t="s">
        <v>5</v>
      </c>
      <c r="D219" s="157" t="s">
        <v>59</v>
      </c>
      <c r="E219" s="81">
        <v>116</v>
      </c>
      <c r="F219" s="82">
        <f t="shared" si="14"/>
        <v>9.6264367816091961E-3</v>
      </c>
      <c r="G219" s="82">
        <f t="shared" si="15"/>
        <v>1.6208692528735633E-3</v>
      </c>
      <c r="H219" s="157">
        <f t="shared" si="16"/>
        <v>0</v>
      </c>
      <c r="I219" s="157">
        <f t="shared" si="17"/>
        <v>116</v>
      </c>
      <c r="J219" s="157">
        <f t="shared" si="18"/>
        <v>0</v>
      </c>
      <c r="K219" s="157">
        <f t="shared" si="19"/>
        <v>0</v>
      </c>
      <c r="L219" s="157">
        <f t="shared" si="20"/>
        <v>116</v>
      </c>
      <c r="M219" s="157">
        <v>1</v>
      </c>
      <c r="N219" s="157">
        <v>15</v>
      </c>
      <c r="O219" s="157">
        <v>56</v>
      </c>
      <c r="P219" s="157">
        <v>6</v>
      </c>
      <c r="Q219" s="157" t="s">
        <v>43</v>
      </c>
      <c r="R219" s="157">
        <v>96480</v>
      </c>
      <c r="S219" s="157">
        <v>16245</v>
      </c>
      <c r="T219" s="157">
        <v>5</v>
      </c>
    </row>
    <row r="220" spans="1:20" hidden="1" outlineLevel="4">
      <c r="A220" s="157">
        <v>46</v>
      </c>
      <c r="B220" s="157" t="s">
        <v>58</v>
      </c>
      <c r="C220" s="157" t="s">
        <v>5</v>
      </c>
      <c r="D220" s="157" t="s">
        <v>132</v>
      </c>
      <c r="E220" s="81">
        <v>553</v>
      </c>
      <c r="F220" s="82">
        <f t="shared" si="14"/>
        <v>8.7747178688634391E-3</v>
      </c>
      <c r="G220" s="82">
        <f t="shared" si="15"/>
        <v>1.6573739200321481E-3</v>
      </c>
      <c r="H220" s="157">
        <f t="shared" si="16"/>
        <v>0</v>
      </c>
      <c r="I220" s="157">
        <f t="shared" si="17"/>
        <v>553</v>
      </c>
      <c r="J220" s="157">
        <f t="shared" si="18"/>
        <v>0</v>
      </c>
      <c r="K220" s="157">
        <f t="shared" si="19"/>
        <v>553</v>
      </c>
      <c r="L220" s="157">
        <f t="shared" si="20"/>
        <v>0</v>
      </c>
      <c r="M220" s="157">
        <v>3</v>
      </c>
      <c r="N220" s="157">
        <v>15</v>
      </c>
      <c r="O220" s="157">
        <v>60</v>
      </c>
      <c r="P220" s="157">
        <v>6</v>
      </c>
      <c r="Q220" s="157" t="s">
        <v>43</v>
      </c>
      <c r="R220" s="157">
        <v>419249</v>
      </c>
      <c r="S220" s="157">
        <v>79188</v>
      </c>
      <c r="T220" s="157">
        <v>5</v>
      </c>
    </row>
    <row r="221" spans="1:20" hidden="1" outlineLevel="4">
      <c r="A221" s="157">
        <v>46</v>
      </c>
      <c r="B221" s="157" t="s">
        <v>58</v>
      </c>
      <c r="C221" s="157" t="s">
        <v>5</v>
      </c>
      <c r="D221" s="157" t="s">
        <v>133</v>
      </c>
      <c r="E221" s="81">
        <v>253</v>
      </c>
      <c r="F221" s="82">
        <f t="shared" si="14"/>
        <v>9.161908944517641E-3</v>
      </c>
      <c r="G221" s="82">
        <f t="shared" si="15"/>
        <v>3.3423455570194696E-3</v>
      </c>
      <c r="H221" s="157">
        <f t="shared" si="16"/>
        <v>0</v>
      </c>
      <c r="I221" s="157">
        <f t="shared" si="17"/>
        <v>253</v>
      </c>
      <c r="J221" s="157">
        <f t="shared" si="18"/>
        <v>0</v>
      </c>
      <c r="K221" s="157">
        <f t="shared" si="19"/>
        <v>253</v>
      </c>
      <c r="L221" s="157">
        <f t="shared" si="20"/>
        <v>0</v>
      </c>
      <c r="M221" s="157">
        <v>3</v>
      </c>
      <c r="N221" s="157">
        <v>15</v>
      </c>
      <c r="O221" s="157">
        <v>61</v>
      </c>
      <c r="P221" s="157">
        <v>13</v>
      </c>
      <c r="Q221" s="157" t="s">
        <v>60</v>
      </c>
      <c r="R221" s="157">
        <v>200272</v>
      </c>
      <c r="S221" s="157">
        <v>73061</v>
      </c>
      <c r="T221" s="157">
        <v>5</v>
      </c>
    </row>
    <row r="222" spans="1:20" hidden="1" outlineLevel="4">
      <c r="A222" s="157">
        <v>46</v>
      </c>
      <c r="B222" s="157" t="s">
        <v>58</v>
      </c>
      <c r="C222" s="157" t="s">
        <v>5</v>
      </c>
      <c r="D222" s="157" t="s">
        <v>134</v>
      </c>
      <c r="E222" s="81">
        <v>169</v>
      </c>
      <c r="F222" s="82">
        <f t="shared" si="14"/>
        <v>9.857138943677405E-3</v>
      </c>
      <c r="G222" s="82">
        <f t="shared" si="15"/>
        <v>3.3356618452772295E-3</v>
      </c>
      <c r="H222" s="157">
        <f t="shared" si="16"/>
        <v>0</v>
      </c>
      <c r="I222" s="157">
        <f t="shared" si="17"/>
        <v>169</v>
      </c>
      <c r="J222" s="157">
        <f t="shared" si="18"/>
        <v>0</v>
      </c>
      <c r="K222" s="157">
        <f t="shared" si="19"/>
        <v>169</v>
      </c>
      <c r="L222" s="157">
        <f t="shared" si="20"/>
        <v>0</v>
      </c>
      <c r="M222" s="157">
        <v>3</v>
      </c>
      <c r="N222" s="157">
        <v>15</v>
      </c>
      <c r="O222" s="157">
        <v>62</v>
      </c>
      <c r="P222" s="157">
        <v>9</v>
      </c>
      <c r="Q222" s="157" t="s">
        <v>61</v>
      </c>
      <c r="R222" s="157">
        <v>143930</v>
      </c>
      <c r="S222" s="157">
        <v>48706</v>
      </c>
      <c r="T222" s="157">
        <v>5</v>
      </c>
    </row>
    <row r="223" spans="1:20" hidden="1" outlineLevel="4">
      <c r="A223" s="157">
        <v>46</v>
      </c>
      <c r="B223" s="157" t="s">
        <v>58</v>
      </c>
      <c r="C223" s="157" t="s">
        <v>5</v>
      </c>
      <c r="D223" s="157" t="s">
        <v>122</v>
      </c>
      <c r="E223" s="81">
        <v>102</v>
      </c>
      <c r="F223" s="82">
        <f t="shared" si="14"/>
        <v>4.9483705519244737E-3</v>
      </c>
      <c r="G223" s="82">
        <f t="shared" si="15"/>
        <v>3.4941221859114014E-3</v>
      </c>
      <c r="H223" s="157">
        <f t="shared" si="16"/>
        <v>0</v>
      </c>
      <c r="I223" s="157">
        <f t="shared" si="17"/>
        <v>102</v>
      </c>
      <c r="J223" s="157">
        <f t="shared" si="18"/>
        <v>0</v>
      </c>
      <c r="K223" s="157">
        <f t="shared" si="19"/>
        <v>102</v>
      </c>
      <c r="L223" s="157">
        <f t="shared" si="20"/>
        <v>0</v>
      </c>
      <c r="M223" s="157">
        <v>3</v>
      </c>
      <c r="N223" s="157">
        <v>15</v>
      </c>
      <c r="O223" s="157">
        <v>63</v>
      </c>
      <c r="P223" s="157">
        <v>8</v>
      </c>
      <c r="Q223" s="157" t="s">
        <v>42</v>
      </c>
      <c r="R223" s="157">
        <v>43609</v>
      </c>
      <c r="S223" s="157">
        <v>30793</v>
      </c>
      <c r="T223" s="157">
        <v>5</v>
      </c>
    </row>
    <row r="224" spans="1:20" hidden="1" outlineLevel="4">
      <c r="A224" s="157">
        <v>46</v>
      </c>
      <c r="B224" s="157" t="s">
        <v>58</v>
      </c>
      <c r="C224" s="157" t="s">
        <v>5</v>
      </c>
      <c r="D224" s="157" t="s">
        <v>135</v>
      </c>
      <c r="E224" s="81">
        <v>115</v>
      </c>
      <c r="F224" s="82">
        <f t="shared" si="14"/>
        <v>2.0210748792270531E-2</v>
      </c>
      <c r="G224" s="82">
        <f t="shared" si="15"/>
        <v>2.3370571658615138E-3</v>
      </c>
      <c r="H224" s="157">
        <f t="shared" si="16"/>
        <v>0</v>
      </c>
      <c r="I224" s="157">
        <f t="shared" si="17"/>
        <v>115</v>
      </c>
      <c r="J224" s="157">
        <f t="shared" si="18"/>
        <v>0</v>
      </c>
      <c r="K224" s="157">
        <f t="shared" si="19"/>
        <v>115</v>
      </c>
      <c r="L224" s="157">
        <f t="shared" si="20"/>
        <v>0</v>
      </c>
      <c r="M224" s="157">
        <v>3</v>
      </c>
      <c r="N224" s="157">
        <v>15</v>
      </c>
      <c r="O224" s="157">
        <v>64</v>
      </c>
      <c r="P224" s="157">
        <v>10</v>
      </c>
      <c r="Q224" s="157" t="s">
        <v>62</v>
      </c>
      <c r="R224" s="157">
        <v>200814</v>
      </c>
      <c r="S224" s="157">
        <v>23221</v>
      </c>
      <c r="T224" s="157">
        <v>5</v>
      </c>
    </row>
    <row r="225" spans="1:20" hidden="1" outlineLevel="4">
      <c r="A225" s="157">
        <v>46</v>
      </c>
      <c r="B225" s="157" t="s">
        <v>58</v>
      </c>
      <c r="C225" s="157" t="s">
        <v>5</v>
      </c>
      <c r="D225" s="157" t="s">
        <v>136</v>
      </c>
      <c r="E225" s="81">
        <v>9</v>
      </c>
      <c r="F225" s="82">
        <f t="shared" si="14"/>
        <v>1.9333847736625512E-2</v>
      </c>
      <c r="G225" s="82">
        <f t="shared" si="15"/>
        <v>2.9475308641975307E-3</v>
      </c>
      <c r="H225" s="157">
        <f t="shared" si="16"/>
        <v>0</v>
      </c>
      <c r="I225" s="157">
        <f t="shared" si="17"/>
        <v>9</v>
      </c>
      <c r="J225" s="157">
        <f t="shared" si="18"/>
        <v>0</v>
      </c>
      <c r="K225" s="157">
        <f t="shared" si="19"/>
        <v>9</v>
      </c>
      <c r="L225" s="157">
        <f t="shared" si="20"/>
        <v>0</v>
      </c>
      <c r="M225" s="157">
        <v>3</v>
      </c>
      <c r="N225" s="157">
        <v>15</v>
      </c>
      <c r="O225" s="157">
        <v>65</v>
      </c>
      <c r="P225" s="157">
        <v>10</v>
      </c>
      <c r="Q225" s="157" t="s">
        <v>62</v>
      </c>
      <c r="R225" s="157">
        <v>15034</v>
      </c>
      <c r="S225" s="157">
        <v>2292</v>
      </c>
      <c r="T225" s="157">
        <v>5</v>
      </c>
    </row>
    <row r="226" spans="1:20" hidden="1" outlineLevel="4">
      <c r="A226" s="157">
        <v>46</v>
      </c>
      <c r="B226" s="157" t="s">
        <v>58</v>
      </c>
      <c r="C226" s="157" t="s">
        <v>5</v>
      </c>
      <c r="D226" s="157" t="s">
        <v>137</v>
      </c>
      <c r="E226" s="81">
        <v>134</v>
      </c>
      <c r="F226" s="82">
        <f t="shared" si="14"/>
        <v>1.5640288142620234E-2</v>
      </c>
      <c r="G226" s="82">
        <f t="shared" si="15"/>
        <v>2.9240084300718632E-3</v>
      </c>
      <c r="H226" s="157">
        <f t="shared" si="16"/>
        <v>0</v>
      </c>
      <c r="I226" s="157">
        <f t="shared" si="17"/>
        <v>134</v>
      </c>
      <c r="J226" s="157">
        <f t="shared" si="18"/>
        <v>0</v>
      </c>
      <c r="K226" s="157">
        <f t="shared" si="19"/>
        <v>134</v>
      </c>
      <c r="L226" s="157">
        <f t="shared" si="20"/>
        <v>0</v>
      </c>
      <c r="M226" s="157">
        <v>3</v>
      </c>
      <c r="N226" s="157">
        <v>15</v>
      </c>
      <c r="O226" s="157">
        <v>66</v>
      </c>
      <c r="P226" s="157">
        <v>12</v>
      </c>
      <c r="Q226" s="157" t="s">
        <v>29</v>
      </c>
      <c r="R226" s="157">
        <v>181077</v>
      </c>
      <c r="S226" s="157">
        <v>33853</v>
      </c>
      <c r="T226" s="157">
        <v>5</v>
      </c>
    </row>
    <row r="227" spans="1:20" hidden="1" outlineLevel="4">
      <c r="A227" s="157">
        <v>46</v>
      </c>
      <c r="B227" s="157" t="s">
        <v>58</v>
      </c>
      <c r="C227" s="157" t="s">
        <v>5</v>
      </c>
      <c r="D227" s="157" t="s">
        <v>139</v>
      </c>
      <c r="E227" s="81">
        <v>14</v>
      </c>
      <c r="F227" s="82">
        <f t="shared" si="14"/>
        <v>2.9093088624338626E-2</v>
      </c>
      <c r="G227" s="82">
        <f t="shared" si="15"/>
        <v>1.69890873015873E-3</v>
      </c>
      <c r="H227" s="157">
        <f t="shared" si="16"/>
        <v>0</v>
      </c>
      <c r="I227" s="157">
        <f t="shared" si="17"/>
        <v>14</v>
      </c>
      <c r="J227" s="157">
        <f t="shared" si="18"/>
        <v>0</v>
      </c>
      <c r="K227" s="157">
        <f t="shared" si="19"/>
        <v>14</v>
      </c>
      <c r="L227" s="157">
        <f t="shared" si="20"/>
        <v>0</v>
      </c>
      <c r="M227" s="157">
        <v>3</v>
      </c>
      <c r="N227" s="157">
        <v>15</v>
      </c>
      <c r="O227" s="157">
        <v>138</v>
      </c>
      <c r="P227" s="157">
        <v>12</v>
      </c>
      <c r="Q227" s="157" t="s">
        <v>29</v>
      </c>
      <c r="R227" s="157">
        <v>35191</v>
      </c>
      <c r="S227" s="157">
        <v>2055</v>
      </c>
      <c r="T227" s="157">
        <v>5</v>
      </c>
    </row>
    <row r="228" spans="1:20" hidden="1" outlineLevel="4">
      <c r="A228" s="157">
        <v>46</v>
      </c>
      <c r="B228" s="157" t="s">
        <v>58</v>
      </c>
      <c r="C228" s="157" t="s">
        <v>5</v>
      </c>
      <c r="D228" s="157" t="s">
        <v>140</v>
      </c>
      <c r="E228" s="81">
        <v>18</v>
      </c>
      <c r="F228" s="82">
        <f t="shared" si="14"/>
        <v>5.3886316872427981E-2</v>
      </c>
      <c r="G228" s="82">
        <f t="shared" si="15"/>
        <v>1.7322530864197529E-3</v>
      </c>
      <c r="H228" s="157">
        <f t="shared" si="16"/>
        <v>0</v>
      </c>
      <c r="I228" s="157">
        <f t="shared" si="17"/>
        <v>18</v>
      </c>
      <c r="J228" s="157">
        <f t="shared" si="18"/>
        <v>0</v>
      </c>
      <c r="K228" s="157">
        <f t="shared" si="19"/>
        <v>18</v>
      </c>
      <c r="L228" s="157">
        <f t="shared" si="20"/>
        <v>0</v>
      </c>
      <c r="M228" s="157">
        <v>3</v>
      </c>
      <c r="N228" s="157">
        <v>15</v>
      </c>
      <c r="O228" s="157">
        <v>139</v>
      </c>
      <c r="P228" s="157">
        <v>12</v>
      </c>
      <c r="Q228" s="157" t="s">
        <v>29</v>
      </c>
      <c r="R228" s="157">
        <v>83804</v>
      </c>
      <c r="S228" s="157">
        <v>2694</v>
      </c>
      <c r="T228" s="157">
        <v>5</v>
      </c>
    </row>
    <row r="229" spans="1:20" outlineLevel="3" collapsed="1">
      <c r="A229" s="157"/>
      <c r="B229" s="157"/>
      <c r="C229" s="159" t="s">
        <v>145</v>
      </c>
      <c r="D229" s="159"/>
      <c r="E229" s="152">
        <f>SUBTOTAL(9,E219:E228)</f>
        <v>1483</v>
      </c>
      <c r="F229" s="153"/>
      <c r="G229" s="153"/>
      <c r="H229" s="157">
        <f>SUBTOTAL(9,H219:H228)</f>
        <v>0</v>
      </c>
      <c r="I229" s="157">
        <f>SUBTOTAL(9,I219:I228)</f>
        <v>1483</v>
      </c>
      <c r="J229" s="157">
        <f>SUBTOTAL(9,J219:J228)</f>
        <v>0</v>
      </c>
      <c r="K229" s="157">
        <f>SUBTOTAL(9,K219:K228)</f>
        <v>1367</v>
      </c>
      <c r="L229" s="157">
        <f>SUBTOTAL(9,L219:L228)</f>
        <v>116</v>
      </c>
      <c r="M229" s="157"/>
      <c r="N229" s="157"/>
      <c r="O229" s="157"/>
      <c r="P229" s="157"/>
      <c r="Q229" s="157"/>
      <c r="R229" s="157">
        <f>SUBTOTAL(9,R219:R228)</f>
        <v>1419460</v>
      </c>
      <c r="S229" s="157">
        <f>SUBTOTAL(9,S219:S228)</f>
        <v>312108</v>
      </c>
      <c r="T229" s="157"/>
    </row>
    <row r="230" spans="1:20" ht="15.6" outlineLevel="2">
      <c r="A230" s="157"/>
      <c r="B230" s="111" t="s">
        <v>100</v>
      </c>
      <c r="C230" s="77"/>
      <c r="D230" s="77"/>
      <c r="E230" s="78">
        <f>SUBTOTAL(9,E207:E228)</f>
        <v>5082</v>
      </c>
      <c r="F230" s="79">
        <v>9.0859943227367471E-3</v>
      </c>
      <c r="G230" s="79">
        <v>3.8936829514481033E-3</v>
      </c>
      <c r="H230" s="157">
        <f>SUBTOTAL(9,H207:H228)</f>
        <v>3599</v>
      </c>
      <c r="I230" s="157">
        <f>SUBTOTAL(9,I207:I228)</f>
        <v>1483</v>
      </c>
      <c r="J230" s="157">
        <f>SUBTOTAL(9,J207:J228)</f>
        <v>0</v>
      </c>
      <c r="K230" s="157">
        <f>SUBTOTAL(9,K207:K228)</f>
        <v>3130</v>
      </c>
      <c r="L230" s="157">
        <f>SUBTOTAL(9,L207:L228)</f>
        <v>1952</v>
      </c>
      <c r="M230" s="157"/>
      <c r="N230" s="157"/>
      <c r="O230" s="157"/>
      <c r="P230" s="157"/>
      <c r="Q230" s="157"/>
      <c r="R230" s="157">
        <f>SUBTOTAL(9,R207:R228)</f>
        <v>3989522</v>
      </c>
      <c r="S230" s="157">
        <f>SUBTOTAL(9,S207:S228)</f>
        <v>1709657</v>
      </c>
      <c r="T230" s="157"/>
    </row>
    <row r="231" spans="1:20" hidden="1" outlineLevel="4">
      <c r="A231" s="157">
        <v>46</v>
      </c>
      <c r="B231" s="157" t="s">
        <v>63</v>
      </c>
      <c r="C231" s="157" t="s">
        <v>4</v>
      </c>
      <c r="D231" s="157" t="s">
        <v>16</v>
      </c>
      <c r="E231" s="81">
        <v>216</v>
      </c>
      <c r="F231" s="82">
        <f t="shared" si="14"/>
        <v>7.5011252572016454E-3</v>
      </c>
      <c r="G231" s="82">
        <f t="shared" si="15"/>
        <v>1.7729766803840879E-3</v>
      </c>
      <c r="H231" s="157">
        <f t="shared" si="16"/>
        <v>216</v>
      </c>
      <c r="I231" s="157">
        <f t="shared" si="17"/>
        <v>0</v>
      </c>
      <c r="J231" s="157">
        <f t="shared" si="18"/>
        <v>0</v>
      </c>
      <c r="K231" s="157">
        <f t="shared" si="19"/>
        <v>0</v>
      </c>
      <c r="L231" s="157">
        <f t="shared" si="20"/>
        <v>216</v>
      </c>
      <c r="M231" s="157">
        <v>1</v>
      </c>
      <c r="N231" s="157">
        <v>19</v>
      </c>
      <c r="O231" s="157">
        <v>17</v>
      </c>
      <c r="P231" s="157">
        <v>3</v>
      </c>
      <c r="Q231" s="157" t="s">
        <v>17</v>
      </c>
      <c r="R231" s="157">
        <v>139989</v>
      </c>
      <c r="S231" s="157">
        <v>33088</v>
      </c>
      <c r="T231" s="157">
        <v>5</v>
      </c>
    </row>
    <row r="232" spans="1:20" hidden="1" outlineLevel="4">
      <c r="A232" s="157">
        <v>46</v>
      </c>
      <c r="B232" s="157" t="s">
        <v>63</v>
      </c>
      <c r="C232" s="157" t="s">
        <v>4</v>
      </c>
      <c r="D232" s="157" t="s">
        <v>19</v>
      </c>
      <c r="E232" s="81">
        <v>395</v>
      </c>
      <c r="F232" s="82">
        <f t="shared" si="14"/>
        <v>6.6121366619784341E-3</v>
      </c>
      <c r="G232" s="82">
        <f t="shared" si="15"/>
        <v>1.9104840600093766E-3</v>
      </c>
      <c r="H232" s="157">
        <f t="shared" si="16"/>
        <v>395</v>
      </c>
      <c r="I232" s="157">
        <f t="shared" si="17"/>
        <v>0</v>
      </c>
      <c r="J232" s="157">
        <f t="shared" si="18"/>
        <v>0</v>
      </c>
      <c r="K232" s="157">
        <f t="shared" si="19"/>
        <v>0</v>
      </c>
      <c r="L232" s="157">
        <f t="shared" si="20"/>
        <v>395</v>
      </c>
      <c r="M232" s="157">
        <v>1</v>
      </c>
      <c r="N232" s="157">
        <v>19</v>
      </c>
      <c r="O232" s="157">
        <v>18</v>
      </c>
      <c r="P232" s="157">
        <v>3</v>
      </c>
      <c r="Q232" s="157" t="s">
        <v>17</v>
      </c>
      <c r="R232" s="157">
        <v>225659</v>
      </c>
      <c r="S232" s="157">
        <v>65201</v>
      </c>
      <c r="T232" s="157">
        <v>5</v>
      </c>
    </row>
    <row r="233" spans="1:20" hidden="1" outlineLevel="4">
      <c r="A233" s="157">
        <v>46</v>
      </c>
      <c r="B233" s="157" t="s">
        <v>63</v>
      </c>
      <c r="C233" s="157" t="s">
        <v>4</v>
      </c>
      <c r="D233" s="157" t="s">
        <v>20</v>
      </c>
      <c r="E233" s="81">
        <v>986</v>
      </c>
      <c r="F233" s="82">
        <f t="shared" si="14"/>
        <v>8.9536379685974006E-3</v>
      </c>
      <c r="G233" s="82">
        <f t="shared" si="15"/>
        <v>9.4234796408985055E-4</v>
      </c>
      <c r="H233" s="157">
        <f t="shared" si="16"/>
        <v>986</v>
      </c>
      <c r="I233" s="157">
        <f t="shared" si="17"/>
        <v>0</v>
      </c>
      <c r="J233" s="157">
        <f t="shared" si="18"/>
        <v>0</v>
      </c>
      <c r="K233" s="157">
        <f t="shared" si="19"/>
        <v>0</v>
      </c>
      <c r="L233" s="157">
        <f t="shared" si="20"/>
        <v>986</v>
      </c>
      <c r="M233" s="157">
        <v>1</v>
      </c>
      <c r="N233" s="157">
        <v>19</v>
      </c>
      <c r="O233" s="157">
        <v>19</v>
      </c>
      <c r="P233" s="157">
        <v>3</v>
      </c>
      <c r="Q233" s="157" t="s">
        <v>17</v>
      </c>
      <c r="R233" s="157">
        <v>762764</v>
      </c>
      <c r="S233" s="157">
        <v>80279</v>
      </c>
      <c r="T233" s="157">
        <v>5</v>
      </c>
    </row>
    <row r="234" spans="1:20" hidden="1" outlineLevel="4">
      <c r="A234" s="157">
        <v>46</v>
      </c>
      <c r="B234" s="157" t="s">
        <v>63</v>
      </c>
      <c r="C234" s="157" t="s">
        <v>4</v>
      </c>
      <c r="D234" s="157" t="s">
        <v>21</v>
      </c>
      <c r="E234" s="81">
        <v>70</v>
      </c>
      <c r="F234" s="82">
        <f t="shared" si="14"/>
        <v>7.9330357142857136E-3</v>
      </c>
      <c r="G234" s="82">
        <f t="shared" si="15"/>
        <v>1.6281415343915345E-3</v>
      </c>
      <c r="H234" s="157">
        <f t="shared" si="16"/>
        <v>70</v>
      </c>
      <c r="I234" s="157">
        <f t="shared" si="17"/>
        <v>0</v>
      </c>
      <c r="J234" s="157">
        <f t="shared" si="18"/>
        <v>0</v>
      </c>
      <c r="K234" s="157">
        <f t="shared" si="19"/>
        <v>0</v>
      </c>
      <c r="L234" s="157">
        <f t="shared" si="20"/>
        <v>70</v>
      </c>
      <c r="M234" s="157">
        <v>1</v>
      </c>
      <c r="N234" s="157">
        <v>19</v>
      </c>
      <c r="O234" s="157">
        <v>20</v>
      </c>
      <c r="P234" s="157">
        <v>3</v>
      </c>
      <c r="Q234" s="157" t="s">
        <v>17</v>
      </c>
      <c r="R234" s="157">
        <v>47979</v>
      </c>
      <c r="S234" s="157">
        <v>9847</v>
      </c>
      <c r="T234" s="157">
        <v>5</v>
      </c>
    </row>
    <row r="235" spans="1:20" hidden="1" outlineLevel="4">
      <c r="A235" s="157">
        <v>46</v>
      </c>
      <c r="B235" s="157" t="s">
        <v>63</v>
      </c>
      <c r="C235" s="157" t="s">
        <v>4</v>
      </c>
      <c r="D235" s="157" t="s">
        <v>22</v>
      </c>
      <c r="E235" s="81">
        <v>14</v>
      </c>
      <c r="F235" s="82">
        <f t="shared" si="14"/>
        <v>6.6021825396825398E-3</v>
      </c>
      <c r="G235" s="82">
        <f t="shared" si="15"/>
        <v>9.6395502645502649E-4</v>
      </c>
      <c r="H235" s="157">
        <f t="shared" si="16"/>
        <v>14</v>
      </c>
      <c r="I235" s="157">
        <f t="shared" si="17"/>
        <v>0</v>
      </c>
      <c r="J235" s="157">
        <f t="shared" si="18"/>
        <v>0</v>
      </c>
      <c r="K235" s="157">
        <f t="shared" si="19"/>
        <v>0</v>
      </c>
      <c r="L235" s="157">
        <f t="shared" si="20"/>
        <v>14</v>
      </c>
      <c r="M235" s="157">
        <v>1</v>
      </c>
      <c r="N235" s="157">
        <v>19</v>
      </c>
      <c r="O235" s="157">
        <v>21</v>
      </c>
      <c r="P235" s="157">
        <v>3</v>
      </c>
      <c r="Q235" s="157" t="s">
        <v>17</v>
      </c>
      <c r="R235" s="157">
        <v>7986</v>
      </c>
      <c r="S235" s="157">
        <v>1166</v>
      </c>
      <c r="T235" s="157">
        <v>5</v>
      </c>
    </row>
    <row r="236" spans="1:20" hidden="1" outlineLevel="4">
      <c r="A236" s="157">
        <v>46</v>
      </c>
      <c r="B236" s="157" t="s">
        <v>63</v>
      </c>
      <c r="C236" s="157" t="s">
        <v>4</v>
      </c>
      <c r="D236" s="157" t="s">
        <v>64</v>
      </c>
      <c r="E236" s="81">
        <v>106</v>
      </c>
      <c r="F236" s="82">
        <f t="shared" si="14"/>
        <v>9.356983752620545E-3</v>
      </c>
      <c r="G236" s="82">
        <f t="shared" si="15"/>
        <v>4.0025550314465412E-3</v>
      </c>
      <c r="H236" s="157">
        <f t="shared" si="16"/>
        <v>106</v>
      </c>
      <c r="I236" s="157">
        <f t="shared" si="17"/>
        <v>0</v>
      </c>
      <c r="J236" s="157">
        <f t="shared" si="18"/>
        <v>0</v>
      </c>
      <c r="K236" s="157">
        <f t="shared" si="19"/>
        <v>0</v>
      </c>
      <c r="L236" s="157">
        <f t="shared" si="20"/>
        <v>106</v>
      </c>
      <c r="M236" s="157">
        <v>1</v>
      </c>
      <c r="N236" s="157">
        <v>19</v>
      </c>
      <c r="O236" s="157">
        <v>91</v>
      </c>
      <c r="P236" s="157">
        <v>3</v>
      </c>
      <c r="Q236" s="157" t="s">
        <v>17</v>
      </c>
      <c r="R236" s="157">
        <v>85695</v>
      </c>
      <c r="S236" s="157">
        <v>36657</v>
      </c>
      <c r="T236" s="157">
        <v>5</v>
      </c>
    </row>
    <row r="237" spans="1:20" hidden="1" outlineLevel="4">
      <c r="A237" s="157">
        <v>46</v>
      </c>
      <c r="B237" s="157" t="s">
        <v>63</v>
      </c>
      <c r="C237" s="157" t="s">
        <v>4</v>
      </c>
      <c r="D237" s="157" t="s">
        <v>109</v>
      </c>
      <c r="E237" s="81">
        <v>383</v>
      </c>
      <c r="F237" s="82">
        <f t="shared" si="14"/>
        <v>6.426905038197467E-3</v>
      </c>
      <c r="G237" s="82">
        <f t="shared" si="15"/>
        <v>7.4811430229184794E-4</v>
      </c>
      <c r="H237" s="157">
        <f t="shared" si="16"/>
        <v>383</v>
      </c>
      <c r="I237" s="157">
        <f t="shared" si="17"/>
        <v>0</v>
      </c>
      <c r="J237" s="157">
        <f t="shared" si="18"/>
        <v>0</v>
      </c>
      <c r="K237" s="157">
        <f t="shared" si="19"/>
        <v>383</v>
      </c>
      <c r="L237" s="157">
        <f t="shared" si="20"/>
        <v>0</v>
      </c>
      <c r="M237" s="157">
        <v>3</v>
      </c>
      <c r="N237" s="157">
        <v>19</v>
      </c>
      <c r="O237" s="157">
        <v>162</v>
      </c>
      <c r="P237" s="157">
        <v>3</v>
      </c>
      <c r="Q237" s="157" t="s">
        <v>17</v>
      </c>
      <c r="R237" s="157">
        <v>212674</v>
      </c>
      <c r="S237" s="157">
        <v>24756</v>
      </c>
      <c r="T237" s="157">
        <v>5</v>
      </c>
    </row>
    <row r="238" spans="1:20" hidden="1" outlineLevel="4">
      <c r="A238" s="157">
        <v>46</v>
      </c>
      <c r="B238" s="157" t="s">
        <v>63</v>
      </c>
      <c r="C238" s="157" t="s">
        <v>4</v>
      </c>
      <c r="D238" s="157" t="s">
        <v>141</v>
      </c>
      <c r="E238" s="81">
        <v>24</v>
      </c>
      <c r="F238" s="82">
        <f t="shared" si="14"/>
        <v>1.5692997685185187E-2</v>
      </c>
      <c r="G238" s="82">
        <f t="shared" si="15"/>
        <v>8.59375E-4</v>
      </c>
      <c r="H238" s="157">
        <f t="shared" si="16"/>
        <v>24</v>
      </c>
      <c r="I238" s="157">
        <f t="shared" si="17"/>
        <v>0</v>
      </c>
      <c r="J238" s="157">
        <f t="shared" si="18"/>
        <v>0</v>
      </c>
      <c r="K238" s="157">
        <f t="shared" si="19"/>
        <v>24</v>
      </c>
      <c r="L238" s="157">
        <f t="shared" si="20"/>
        <v>0</v>
      </c>
      <c r="M238" s="157">
        <v>3</v>
      </c>
      <c r="N238" s="157">
        <v>19</v>
      </c>
      <c r="O238" s="157">
        <v>164</v>
      </c>
      <c r="P238" s="157">
        <v>3</v>
      </c>
      <c r="Q238" s="157" t="s">
        <v>17</v>
      </c>
      <c r="R238" s="157">
        <v>32541</v>
      </c>
      <c r="S238" s="157">
        <v>1782</v>
      </c>
      <c r="T238" s="157">
        <v>5</v>
      </c>
    </row>
    <row r="239" spans="1:20" hidden="1" outlineLevel="4">
      <c r="A239" s="157">
        <v>46</v>
      </c>
      <c r="B239" s="157" t="s">
        <v>63</v>
      </c>
      <c r="C239" s="157" t="s">
        <v>4</v>
      </c>
      <c r="D239" s="157" t="s">
        <v>142</v>
      </c>
      <c r="E239" s="81">
        <v>331</v>
      </c>
      <c r="F239" s="82">
        <f t="shared" si="14"/>
        <v>9.8766014881951445E-3</v>
      </c>
      <c r="G239" s="82">
        <f t="shared" si="15"/>
        <v>3.3683702584759987E-4</v>
      </c>
      <c r="H239" s="157">
        <f t="shared" si="16"/>
        <v>331</v>
      </c>
      <c r="I239" s="157">
        <f t="shared" si="17"/>
        <v>0</v>
      </c>
      <c r="J239" s="157">
        <f t="shared" si="18"/>
        <v>0</v>
      </c>
      <c r="K239" s="157">
        <f t="shared" si="19"/>
        <v>331</v>
      </c>
      <c r="L239" s="157">
        <f t="shared" si="20"/>
        <v>0</v>
      </c>
      <c r="M239" s="157">
        <v>3</v>
      </c>
      <c r="N239" s="157">
        <v>19</v>
      </c>
      <c r="O239" s="157">
        <v>165</v>
      </c>
      <c r="P239" s="157">
        <v>3</v>
      </c>
      <c r="Q239" s="157" t="s">
        <v>17</v>
      </c>
      <c r="R239" s="157">
        <v>282455</v>
      </c>
      <c r="S239" s="157">
        <v>9633</v>
      </c>
      <c r="T239" s="157">
        <v>5</v>
      </c>
    </row>
    <row r="240" spans="1:20" hidden="1" outlineLevel="4">
      <c r="A240" s="157">
        <v>46</v>
      </c>
      <c r="B240" s="157" t="s">
        <v>63</v>
      </c>
      <c r="C240" s="157" t="s">
        <v>4</v>
      </c>
      <c r="D240" s="157" t="s">
        <v>110</v>
      </c>
      <c r="E240" s="81">
        <v>5</v>
      </c>
      <c r="F240" s="82">
        <f t="shared" si="14"/>
        <v>9.0393518518518522E-3</v>
      </c>
      <c r="G240" s="82">
        <f t="shared" si="15"/>
        <v>9.837962962962962E-4</v>
      </c>
      <c r="H240" s="157">
        <f t="shared" si="16"/>
        <v>5</v>
      </c>
      <c r="I240" s="157">
        <f t="shared" si="17"/>
        <v>0</v>
      </c>
      <c r="J240" s="157">
        <f t="shared" si="18"/>
        <v>0</v>
      </c>
      <c r="K240" s="157">
        <f t="shared" si="19"/>
        <v>5</v>
      </c>
      <c r="L240" s="157">
        <f t="shared" si="20"/>
        <v>0</v>
      </c>
      <c r="M240" s="157">
        <v>3</v>
      </c>
      <c r="N240" s="157">
        <v>19</v>
      </c>
      <c r="O240" s="157">
        <v>207</v>
      </c>
      <c r="P240" s="157">
        <v>3</v>
      </c>
      <c r="Q240" s="157" t="s">
        <v>17</v>
      </c>
      <c r="R240" s="157">
        <v>3905</v>
      </c>
      <c r="S240" s="157">
        <v>425</v>
      </c>
      <c r="T240" s="157">
        <v>5</v>
      </c>
    </row>
    <row r="241" spans="1:20" hidden="1" outlineLevel="4">
      <c r="A241" s="157">
        <v>46</v>
      </c>
      <c r="B241" s="157" t="s">
        <v>63</v>
      </c>
      <c r="C241" s="157" t="s">
        <v>4</v>
      </c>
      <c r="D241" s="157" t="s">
        <v>107</v>
      </c>
      <c r="E241" s="81">
        <v>129</v>
      </c>
      <c r="F241" s="82">
        <f t="shared" si="14"/>
        <v>7.8375322997416008E-3</v>
      </c>
      <c r="G241" s="82">
        <f t="shared" si="15"/>
        <v>8.9721504450186618E-8</v>
      </c>
      <c r="H241" s="157">
        <f t="shared" si="16"/>
        <v>129</v>
      </c>
      <c r="I241" s="157">
        <f t="shared" si="17"/>
        <v>0</v>
      </c>
      <c r="J241" s="157">
        <f t="shared" si="18"/>
        <v>0</v>
      </c>
      <c r="K241" s="157">
        <f t="shared" si="19"/>
        <v>0</v>
      </c>
      <c r="L241" s="157">
        <f t="shared" si="20"/>
        <v>129</v>
      </c>
      <c r="M241" s="157">
        <v>8</v>
      </c>
      <c r="N241" s="157">
        <v>19</v>
      </c>
      <c r="O241" s="157">
        <v>217</v>
      </c>
      <c r="P241" s="157">
        <v>3</v>
      </c>
      <c r="Q241" s="157" t="s">
        <v>17</v>
      </c>
      <c r="R241" s="157">
        <v>87354</v>
      </c>
      <c r="S241" s="157">
        <v>1</v>
      </c>
      <c r="T241" s="157">
        <v>5</v>
      </c>
    </row>
    <row r="242" spans="1:20" outlineLevel="3" collapsed="1">
      <c r="A242" s="157"/>
      <c r="B242" s="157"/>
      <c r="C242" s="158" t="s">
        <v>144</v>
      </c>
      <c r="D242" s="158"/>
      <c r="E242" s="148">
        <f>SUBTOTAL(9,E231:E241)</f>
        <v>2659</v>
      </c>
      <c r="F242" s="149"/>
      <c r="G242" s="149"/>
      <c r="H242" s="157">
        <f>SUBTOTAL(9,H231:H241)</f>
        <v>2659</v>
      </c>
      <c r="I242" s="157">
        <f>SUBTOTAL(9,I231:I241)</f>
        <v>0</v>
      </c>
      <c r="J242" s="157">
        <f>SUBTOTAL(9,J231:J241)</f>
        <v>0</v>
      </c>
      <c r="K242" s="157">
        <f>SUBTOTAL(9,K231:K241)</f>
        <v>743</v>
      </c>
      <c r="L242" s="157">
        <f>SUBTOTAL(9,L231:L241)</f>
        <v>1916</v>
      </c>
      <c r="M242" s="157"/>
      <c r="N242" s="157"/>
      <c r="O242" s="157"/>
      <c r="P242" s="157"/>
      <c r="Q242" s="157"/>
      <c r="R242" s="157">
        <f>SUBTOTAL(9,R231:R241)</f>
        <v>1889001</v>
      </c>
      <c r="S242" s="157">
        <f>SUBTOTAL(9,S231:S241)</f>
        <v>262835</v>
      </c>
      <c r="T242" s="157"/>
    </row>
    <row r="243" spans="1:20" hidden="1" outlineLevel="4">
      <c r="A243" s="157">
        <v>46</v>
      </c>
      <c r="B243" s="157" t="s">
        <v>63</v>
      </c>
      <c r="C243" s="157" t="s">
        <v>5</v>
      </c>
      <c r="D243" s="157" t="s">
        <v>143</v>
      </c>
      <c r="E243" s="81">
        <v>85</v>
      </c>
      <c r="F243" s="82">
        <f t="shared" si="14"/>
        <v>1.5708877995642703E-2</v>
      </c>
      <c r="G243" s="82">
        <f t="shared" si="15"/>
        <v>1.1736111111111112E-3</v>
      </c>
      <c r="H243" s="157">
        <f t="shared" si="16"/>
        <v>0</v>
      </c>
      <c r="I243" s="157">
        <f t="shared" si="17"/>
        <v>85</v>
      </c>
      <c r="J243" s="157">
        <f t="shared" si="18"/>
        <v>0</v>
      </c>
      <c r="K243" s="157">
        <f t="shared" si="19"/>
        <v>85</v>
      </c>
      <c r="L243" s="157">
        <f t="shared" si="20"/>
        <v>0</v>
      </c>
      <c r="M243" s="157">
        <v>3</v>
      </c>
      <c r="N243" s="157">
        <v>19</v>
      </c>
      <c r="O243" s="157">
        <v>166</v>
      </c>
      <c r="P243" s="157">
        <v>7</v>
      </c>
      <c r="Q243" s="157" t="s">
        <v>65</v>
      </c>
      <c r="R243" s="157">
        <v>115366</v>
      </c>
      <c r="S243" s="157">
        <v>8619</v>
      </c>
      <c r="T243" s="157">
        <v>5</v>
      </c>
    </row>
    <row r="244" spans="1:20" outlineLevel="3" collapsed="1">
      <c r="A244" s="157"/>
      <c r="B244" s="157"/>
      <c r="C244" s="159" t="s">
        <v>145</v>
      </c>
      <c r="D244" s="159"/>
      <c r="E244" s="152">
        <f>SUBTOTAL(9,E243:E243)</f>
        <v>85</v>
      </c>
      <c r="F244" s="153"/>
      <c r="G244" s="153"/>
      <c r="H244" s="157">
        <f>SUBTOTAL(9,H243:H243)</f>
        <v>0</v>
      </c>
      <c r="I244" s="157">
        <f>SUBTOTAL(9,I243:I243)</f>
        <v>85</v>
      </c>
      <c r="J244" s="157">
        <f>SUBTOTAL(9,J243:J243)</f>
        <v>0</v>
      </c>
      <c r="K244" s="157">
        <f>SUBTOTAL(9,K243:K243)</f>
        <v>85</v>
      </c>
      <c r="L244" s="157">
        <f>SUBTOTAL(9,L243:L243)</f>
        <v>0</v>
      </c>
      <c r="M244" s="157"/>
      <c r="N244" s="157"/>
      <c r="O244" s="157"/>
      <c r="P244" s="157"/>
      <c r="Q244" s="157"/>
      <c r="R244" s="157">
        <f>SUBTOTAL(9,R243:R243)</f>
        <v>115366</v>
      </c>
      <c r="S244" s="157">
        <f>SUBTOTAL(9,S243:S243)</f>
        <v>8619</v>
      </c>
      <c r="T244" s="157"/>
    </row>
    <row r="245" spans="1:20" ht="15.6" outlineLevel="2">
      <c r="A245" s="157"/>
      <c r="B245" s="111" t="s">
        <v>101</v>
      </c>
      <c r="C245" s="77"/>
      <c r="D245" s="77"/>
      <c r="E245" s="78">
        <f>SUBTOTAL(9,E231:E243)</f>
        <v>2744</v>
      </c>
      <c r="F245" s="79">
        <v>8.4543338664831002E-3</v>
      </c>
      <c r="G245" s="79">
        <v>1.1449813060144692E-3</v>
      </c>
      <c r="H245" s="157">
        <f>SUBTOTAL(9,H231:H243)</f>
        <v>2659</v>
      </c>
      <c r="I245" s="157">
        <f>SUBTOTAL(9,I231:I243)</f>
        <v>85</v>
      </c>
      <c r="J245" s="157">
        <f>SUBTOTAL(9,J231:J243)</f>
        <v>0</v>
      </c>
      <c r="K245" s="157">
        <f>SUBTOTAL(9,K231:K243)</f>
        <v>828</v>
      </c>
      <c r="L245" s="157">
        <f>SUBTOTAL(9,L231:L243)</f>
        <v>1916</v>
      </c>
      <c r="M245" s="157"/>
      <c r="N245" s="157"/>
      <c r="O245" s="157"/>
      <c r="P245" s="157"/>
      <c r="Q245" s="157"/>
      <c r="R245" s="157">
        <f>SUBTOTAL(9,R231:R243)</f>
        <v>2004367</v>
      </c>
      <c r="S245" s="157">
        <f>SUBTOTAL(9,S231:S243)</f>
        <v>271454</v>
      </c>
      <c r="T245" s="157"/>
    </row>
    <row r="246" spans="1:20" hidden="1" outlineLevel="4">
      <c r="A246" s="157">
        <v>46</v>
      </c>
      <c r="B246" s="157" t="s">
        <v>66</v>
      </c>
      <c r="C246" s="157" t="s">
        <v>4</v>
      </c>
      <c r="D246" s="157" t="s">
        <v>16</v>
      </c>
      <c r="E246" s="81">
        <v>386</v>
      </c>
      <c r="F246" s="82">
        <f t="shared" si="14"/>
        <v>8.645953271924774E-3</v>
      </c>
      <c r="G246" s="82">
        <f t="shared" si="15"/>
        <v>4.5879809537516794E-3</v>
      </c>
      <c r="H246" s="157">
        <f t="shared" si="16"/>
        <v>386</v>
      </c>
      <c r="I246" s="157">
        <f t="shared" si="17"/>
        <v>0</v>
      </c>
      <c r="J246" s="157">
        <f t="shared" si="18"/>
        <v>0</v>
      </c>
      <c r="K246" s="157">
        <f t="shared" si="19"/>
        <v>0</v>
      </c>
      <c r="L246" s="157">
        <f t="shared" si="20"/>
        <v>386</v>
      </c>
      <c r="M246" s="157">
        <v>1</v>
      </c>
      <c r="N246" s="157">
        <v>32</v>
      </c>
      <c r="O246" s="157">
        <v>17</v>
      </c>
      <c r="P246" s="157">
        <v>3</v>
      </c>
      <c r="Q246" s="157" t="s">
        <v>17</v>
      </c>
      <c r="R246" s="157">
        <v>288346</v>
      </c>
      <c r="S246" s="157">
        <v>153011</v>
      </c>
      <c r="T246" s="157">
        <v>5</v>
      </c>
    </row>
    <row r="247" spans="1:20" hidden="1" outlineLevel="4">
      <c r="A247" s="157">
        <v>46</v>
      </c>
      <c r="B247" s="157" t="s">
        <v>66</v>
      </c>
      <c r="C247" s="157" t="s">
        <v>4</v>
      </c>
      <c r="D247" s="157" t="s">
        <v>19</v>
      </c>
      <c r="E247" s="81">
        <v>125</v>
      </c>
      <c r="F247" s="82">
        <f t="shared" si="14"/>
        <v>8.7398148148148148E-3</v>
      </c>
      <c r="G247" s="82">
        <f t="shared" si="15"/>
        <v>4.9525000000000003E-3</v>
      </c>
      <c r="H247" s="157">
        <f t="shared" si="16"/>
        <v>125</v>
      </c>
      <c r="I247" s="157">
        <f t="shared" si="17"/>
        <v>0</v>
      </c>
      <c r="J247" s="157">
        <f t="shared" si="18"/>
        <v>0</v>
      </c>
      <c r="K247" s="157">
        <f t="shared" si="19"/>
        <v>0</v>
      </c>
      <c r="L247" s="157">
        <f t="shared" si="20"/>
        <v>125</v>
      </c>
      <c r="M247" s="157">
        <v>1</v>
      </c>
      <c r="N247" s="157">
        <v>32</v>
      </c>
      <c r="O247" s="157">
        <v>18</v>
      </c>
      <c r="P247" s="157">
        <v>3</v>
      </c>
      <c r="Q247" s="157" t="s">
        <v>17</v>
      </c>
      <c r="R247" s="157">
        <v>94390</v>
      </c>
      <c r="S247" s="157">
        <v>53487</v>
      </c>
      <c r="T247" s="157">
        <v>5</v>
      </c>
    </row>
    <row r="248" spans="1:20" hidden="1" outlineLevel="4">
      <c r="A248" s="157">
        <v>46</v>
      </c>
      <c r="B248" s="157" t="s">
        <v>66</v>
      </c>
      <c r="C248" s="157" t="s">
        <v>4</v>
      </c>
      <c r="D248" s="157" t="s">
        <v>21</v>
      </c>
      <c r="E248" s="81">
        <v>47</v>
      </c>
      <c r="F248" s="82">
        <f t="shared" si="14"/>
        <v>8.6950847123719466E-3</v>
      </c>
      <c r="G248" s="82">
        <f t="shared" si="15"/>
        <v>5.2814716312056739E-3</v>
      </c>
      <c r="H248" s="157">
        <f t="shared" si="16"/>
        <v>47</v>
      </c>
      <c r="I248" s="157">
        <f t="shared" si="17"/>
        <v>0</v>
      </c>
      <c r="J248" s="157">
        <f t="shared" si="18"/>
        <v>0</v>
      </c>
      <c r="K248" s="157">
        <f t="shared" si="19"/>
        <v>0</v>
      </c>
      <c r="L248" s="157">
        <f t="shared" si="20"/>
        <v>47</v>
      </c>
      <c r="M248" s="157">
        <v>1</v>
      </c>
      <c r="N248" s="157">
        <v>32</v>
      </c>
      <c r="O248" s="157">
        <v>20</v>
      </c>
      <c r="P248" s="157">
        <v>3</v>
      </c>
      <c r="Q248" s="157" t="s">
        <v>17</v>
      </c>
      <c r="R248" s="157">
        <v>35309</v>
      </c>
      <c r="S248" s="157">
        <v>21447</v>
      </c>
      <c r="T248" s="157">
        <v>5</v>
      </c>
    </row>
    <row r="249" spans="1:20" hidden="1" outlineLevel="4">
      <c r="A249" s="157">
        <v>46</v>
      </c>
      <c r="B249" s="157" t="s">
        <v>66</v>
      </c>
      <c r="C249" s="157" t="s">
        <v>4</v>
      </c>
      <c r="D249" s="157" t="s">
        <v>109</v>
      </c>
      <c r="E249" s="81">
        <v>288</v>
      </c>
      <c r="F249" s="82">
        <f t="shared" si="14"/>
        <v>1.0261501736111111E-2</v>
      </c>
      <c r="G249" s="82">
        <f t="shared" si="15"/>
        <v>2.2788467721193417E-3</v>
      </c>
      <c r="H249" s="157">
        <f t="shared" si="16"/>
        <v>288</v>
      </c>
      <c r="I249" s="157">
        <f t="shared" si="17"/>
        <v>0</v>
      </c>
      <c r="J249" s="157">
        <f t="shared" si="18"/>
        <v>0</v>
      </c>
      <c r="K249" s="157">
        <f t="shared" si="19"/>
        <v>288</v>
      </c>
      <c r="L249" s="157">
        <f t="shared" si="20"/>
        <v>0</v>
      </c>
      <c r="M249" s="157">
        <v>3</v>
      </c>
      <c r="N249" s="157">
        <v>32</v>
      </c>
      <c r="O249" s="157">
        <v>162</v>
      </c>
      <c r="P249" s="157">
        <v>3</v>
      </c>
      <c r="Q249" s="157" t="s">
        <v>17</v>
      </c>
      <c r="R249" s="157">
        <v>255339</v>
      </c>
      <c r="S249" s="157">
        <v>56705</v>
      </c>
      <c r="T249" s="157">
        <v>5</v>
      </c>
    </row>
    <row r="250" spans="1:20" hidden="1" outlineLevel="4">
      <c r="A250" s="157">
        <v>46</v>
      </c>
      <c r="B250" s="157" t="s">
        <v>66</v>
      </c>
      <c r="C250" s="157" t="s">
        <v>4</v>
      </c>
      <c r="D250" s="157" t="s">
        <v>107</v>
      </c>
      <c r="E250" s="81">
        <v>9</v>
      </c>
      <c r="F250" s="82">
        <f t="shared" si="14"/>
        <v>6.0030864197530859E-3</v>
      </c>
      <c r="G250" s="82">
        <f t="shared" si="15"/>
        <v>0</v>
      </c>
      <c r="H250" s="157">
        <f t="shared" si="16"/>
        <v>9</v>
      </c>
      <c r="I250" s="157">
        <f t="shared" si="17"/>
        <v>0</v>
      </c>
      <c r="J250" s="157">
        <f t="shared" si="18"/>
        <v>0</v>
      </c>
      <c r="K250" s="157">
        <f t="shared" si="19"/>
        <v>0</v>
      </c>
      <c r="L250" s="157">
        <f t="shared" si="20"/>
        <v>9</v>
      </c>
      <c r="M250" s="157">
        <v>8</v>
      </c>
      <c r="N250" s="157">
        <v>32</v>
      </c>
      <c r="O250" s="157">
        <v>217</v>
      </c>
      <c r="P250" s="157">
        <v>3</v>
      </c>
      <c r="Q250" s="157" t="s">
        <v>17</v>
      </c>
      <c r="R250" s="157">
        <v>4668</v>
      </c>
      <c r="S250" s="157">
        <v>0</v>
      </c>
      <c r="T250" s="157">
        <v>5</v>
      </c>
    </row>
    <row r="251" spans="1:20" hidden="1" outlineLevel="4">
      <c r="A251" s="157">
        <v>46</v>
      </c>
      <c r="B251" s="157" t="s">
        <v>66</v>
      </c>
      <c r="C251" s="157" t="s">
        <v>4</v>
      </c>
      <c r="D251" s="157" t="s">
        <v>111</v>
      </c>
      <c r="E251" s="81">
        <v>1</v>
      </c>
      <c r="F251" s="82">
        <f t="shared" si="14"/>
        <v>3.4317129629629628E-2</v>
      </c>
      <c r="G251" s="82">
        <f t="shared" si="15"/>
        <v>3.7615740740740739E-3</v>
      </c>
      <c r="H251" s="157">
        <f t="shared" si="16"/>
        <v>1</v>
      </c>
      <c r="I251" s="157">
        <f t="shared" si="17"/>
        <v>0</v>
      </c>
      <c r="J251" s="157">
        <f t="shared" si="18"/>
        <v>0</v>
      </c>
      <c r="K251" s="157">
        <f t="shared" si="19"/>
        <v>1</v>
      </c>
      <c r="L251" s="157">
        <f t="shared" si="20"/>
        <v>0</v>
      </c>
      <c r="M251" s="157">
        <v>3</v>
      </c>
      <c r="N251" s="157">
        <v>32</v>
      </c>
      <c r="O251" s="157">
        <v>224</v>
      </c>
      <c r="P251" s="157">
        <v>3</v>
      </c>
      <c r="Q251" s="157" t="s">
        <v>17</v>
      </c>
      <c r="R251" s="157">
        <v>2965</v>
      </c>
      <c r="S251" s="157">
        <v>325</v>
      </c>
      <c r="T251" s="157">
        <v>5</v>
      </c>
    </row>
    <row r="252" spans="1:20" outlineLevel="3" collapsed="1">
      <c r="A252" s="157"/>
      <c r="B252" s="157"/>
      <c r="C252" s="158" t="s">
        <v>144</v>
      </c>
      <c r="D252" s="158"/>
      <c r="E252" s="165">
        <f>SUBTOTAL(9,E246:E251)</f>
        <v>856</v>
      </c>
      <c r="F252" s="166"/>
      <c r="G252" s="166"/>
      <c r="H252" s="157">
        <f>SUBTOTAL(9,H246:H251)</f>
        <v>856</v>
      </c>
      <c r="I252" s="157">
        <f>SUBTOTAL(9,I246:I251)</f>
        <v>0</v>
      </c>
      <c r="J252" s="157">
        <f>SUBTOTAL(9,J246:J251)</f>
        <v>0</v>
      </c>
      <c r="K252" s="157">
        <f>SUBTOTAL(9,K246:K251)</f>
        <v>289</v>
      </c>
      <c r="L252" s="157">
        <f>SUBTOTAL(9,L246:L251)</f>
        <v>567</v>
      </c>
      <c r="M252" s="157"/>
      <c r="N252" s="157"/>
      <c r="O252" s="157"/>
      <c r="P252" s="157"/>
      <c r="Q252" s="157"/>
      <c r="R252" s="157">
        <f>SUBTOTAL(9,R246:R251)</f>
        <v>681017</v>
      </c>
      <c r="S252" s="157">
        <f>SUBTOTAL(9,S246:S251)</f>
        <v>284975</v>
      </c>
      <c r="T252" s="157"/>
    </row>
    <row r="253" spans="1:20" ht="15.6" outlineLevel="2">
      <c r="A253" s="157"/>
      <c r="B253" s="111" t="s">
        <v>102</v>
      </c>
      <c r="C253" s="77"/>
      <c r="D253" s="77"/>
      <c r="E253" s="78">
        <f>SUBTOTAL(9,E246:E251)</f>
        <v>856</v>
      </c>
      <c r="F253" s="79">
        <v>9.2081088828314291E-3</v>
      </c>
      <c r="G253" s="79">
        <v>3.8531796253028728E-3</v>
      </c>
      <c r="H253" s="157">
        <f>SUBTOTAL(9,H246:H251)</f>
        <v>856</v>
      </c>
      <c r="I253" s="157">
        <f>SUBTOTAL(9,I246:I251)</f>
        <v>0</v>
      </c>
      <c r="J253" s="157">
        <f>SUBTOTAL(9,J246:J251)</f>
        <v>0</v>
      </c>
      <c r="K253" s="157">
        <f>SUBTOTAL(9,K246:K251)</f>
        <v>289</v>
      </c>
      <c r="L253" s="157">
        <f>SUBTOTAL(9,L246:L251)</f>
        <v>567</v>
      </c>
      <c r="M253" s="157"/>
      <c r="N253" s="157"/>
      <c r="O253" s="157"/>
      <c r="P253" s="157"/>
      <c r="Q253" s="157"/>
      <c r="R253" s="157">
        <f>SUBTOTAL(9,R246:R251)</f>
        <v>681017</v>
      </c>
      <c r="S253" s="157">
        <f>SUBTOTAL(9,S246:S251)</f>
        <v>284975</v>
      </c>
      <c r="T253" s="157"/>
    </row>
    <row r="254" spans="1:20" ht="18" outlineLevel="1" thickBot="1">
      <c r="A254" s="161" t="s">
        <v>106</v>
      </c>
      <c r="B254" s="162"/>
      <c r="C254" s="162"/>
      <c r="D254" s="162"/>
      <c r="E254" s="167">
        <f>SUBTOTAL(9,E137:E251)</f>
        <v>16255</v>
      </c>
      <c r="F254" s="168"/>
      <c r="G254" s="168"/>
      <c r="H254" s="157">
        <f>SUBTOTAL(9,H137:H251)</f>
        <v>13033</v>
      </c>
      <c r="I254" s="157">
        <f>SUBTOTAL(9,I137:I251)</f>
        <v>1568</v>
      </c>
      <c r="J254" s="157">
        <f>SUBTOTAL(9,J137:J251)</f>
        <v>1654</v>
      </c>
      <c r="K254" s="157">
        <f>SUBTOTAL(9,K137:K251)</f>
        <v>6462</v>
      </c>
      <c r="L254" s="157">
        <f>SUBTOTAL(9,L137:L251)</f>
        <v>9793</v>
      </c>
      <c r="M254" s="157"/>
      <c r="N254" s="157"/>
      <c r="O254" s="157"/>
      <c r="P254" s="157"/>
      <c r="Q254" s="157"/>
      <c r="R254" s="157">
        <f>SUBTOTAL(9,R137:R251)</f>
        <v>11423145</v>
      </c>
      <c r="S254" s="157">
        <f>SUBTOTAL(9,S137:S251)</f>
        <v>5232885</v>
      </c>
      <c r="T254" s="157"/>
    </row>
    <row r="255" spans="1:20" ht="20.399999999999999" thickBot="1">
      <c r="A255" s="27" t="s">
        <v>103</v>
      </c>
      <c r="B255" s="169"/>
      <c r="C255" s="169"/>
      <c r="D255" s="169"/>
      <c r="E255" s="98">
        <f>SUBTOTAL(9,E5:E251)</f>
        <v>33348</v>
      </c>
      <c r="F255" s="99">
        <v>8.8578011785925299E-3</v>
      </c>
      <c r="G255" s="119">
        <v>4.098642777733353E-3</v>
      </c>
      <c r="H255" s="157">
        <f>SUBTOTAL(9,H5:H251)</f>
        <v>24777</v>
      </c>
      <c r="I255" s="157">
        <f>SUBTOTAL(9,I5:I251)</f>
        <v>2170</v>
      </c>
      <c r="J255" s="157">
        <f>SUBTOTAL(9,J5:J251)</f>
        <v>6401</v>
      </c>
      <c r="K255" s="157">
        <f>SUBTOTAL(9,K5:K251)</f>
        <v>13180</v>
      </c>
      <c r="L255" s="157">
        <f>SUBTOTAL(9,L5:L251)</f>
        <v>20168</v>
      </c>
      <c r="M255" s="157"/>
      <c r="N255" s="157"/>
      <c r="O255" s="157"/>
      <c r="P255" s="157"/>
      <c r="Q255" s="157"/>
      <c r="R255" s="157">
        <f>SUBTOTAL(9,R5:R251)</f>
        <v>25521692</v>
      </c>
      <c r="S255" s="157">
        <f>SUBTOTAL(9,S5:S251)</f>
        <v>11809285</v>
      </c>
      <c r="T255" s="157"/>
    </row>
    <row r="257" spans="4:6" ht="15" thickBot="1"/>
    <row r="258" spans="4:6" ht="18" thickBot="1">
      <c r="D258" s="37" t="s">
        <v>147</v>
      </c>
      <c r="E258" s="38" t="s">
        <v>148</v>
      </c>
      <c r="F258" s="38" t="s">
        <v>149</v>
      </c>
    </row>
    <row r="259" spans="4:6" ht="16.2" thickBot="1">
      <c r="D259" s="39" t="s">
        <v>4</v>
      </c>
      <c r="E259" s="40">
        <f>H255</f>
        <v>24777</v>
      </c>
      <c r="F259" s="41">
        <f>E259/E262</f>
        <v>0.74298308744152575</v>
      </c>
    </row>
    <row r="260" spans="4:6" ht="16.2" thickBot="1">
      <c r="D260" s="39" t="s">
        <v>5</v>
      </c>
      <c r="E260" s="40">
        <f>I255</f>
        <v>2170</v>
      </c>
      <c r="F260" s="41">
        <f>E260/E262</f>
        <v>6.5071368597816967E-2</v>
      </c>
    </row>
    <row r="261" spans="4:6" ht="16.2" thickBot="1">
      <c r="D261" s="39" t="s">
        <v>6</v>
      </c>
      <c r="E261" s="40">
        <f>J255</f>
        <v>6401</v>
      </c>
      <c r="F261" s="41">
        <f>E261/E262</f>
        <v>0.1919455439606573</v>
      </c>
    </row>
    <row r="262" spans="4:6" ht="16.2" thickBot="1">
      <c r="D262" s="39" t="s">
        <v>150</v>
      </c>
      <c r="E262" s="40">
        <f>SUM(E259:E261)</f>
        <v>33348</v>
      </c>
      <c r="F262" s="41">
        <f>SUM(F259:F261)</f>
        <v>1</v>
      </c>
    </row>
    <row r="263" spans="4:6" ht="15" thickBot="1"/>
    <row r="264" spans="4:6" ht="18" thickBot="1">
      <c r="D264" s="37" t="s">
        <v>151</v>
      </c>
      <c r="E264" s="38" t="s">
        <v>148</v>
      </c>
      <c r="F264" s="38" t="s">
        <v>149</v>
      </c>
    </row>
    <row r="265" spans="4:6" ht="16.2" thickBot="1">
      <c r="D265" s="39" t="s">
        <v>152</v>
      </c>
      <c r="E265" s="40">
        <f>K255</f>
        <v>13180</v>
      </c>
      <c r="F265" s="41">
        <f>E265/E267</f>
        <v>0.39522610051577306</v>
      </c>
    </row>
    <row r="266" spans="4:6" ht="16.2" thickBot="1">
      <c r="D266" s="39" t="s">
        <v>153</v>
      </c>
      <c r="E266" s="40">
        <f>L255</f>
        <v>20168</v>
      </c>
      <c r="F266" s="41">
        <f>E266/E267</f>
        <v>0.604773899484227</v>
      </c>
    </row>
    <row r="267" spans="4:6" ht="16.2" thickBot="1">
      <c r="D267" s="39" t="s">
        <v>150</v>
      </c>
      <c r="E267" s="40">
        <f>SUM(E265:E266)</f>
        <v>33348</v>
      </c>
      <c r="F267" s="41">
        <f>SUM(F265:F266)</f>
        <v>1</v>
      </c>
    </row>
  </sheetData>
  <pageMargins left="0.25" right="0.25" top="0.75" bottom="0.75" header="0.3" footer="0.3"/>
  <pageSetup paperSize="9" scale="77" fitToHeight="0" orientation="landscape" r:id="rId1"/>
  <headerFooter>
    <oddHeader>&amp;CPágina 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C19DA-BE83-4966-BEBC-6A3CBACAA001}">
  <sheetPr>
    <pageSetUpPr fitToPage="1"/>
  </sheetPr>
  <dimension ref="A1:T256"/>
  <sheetViews>
    <sheetView topLeftCell="A166" zoomScaleNormal="100" workbookViewId="0">
      <selection activeCell="F241" sqref="F241:G241"/>
    </sheetView>
  </sheetViews>
  <sheetFormatPr baseColWidth="10" defaultRowHeight="14.4" outlineLevelRow="4"/>
  <cols>
    <col min="1" max="1" width="7.33203125" bestFit="1" customWidth="1"/>
    <col min="2" max="2" width="30.88671875" bestFit="1" customWidth="1"/>
    <col min="3" max="3" width="26" bestFit="1" customWidth="1"/>
    <col min="4" max="4" width="52.33203125" bestFit="1" customWidth="1"/>
    <col min="5" max="5" width="20.88671875" style="57" bestFit="1" customWidth="1"/>
    <col min="6" max="6" width="25" style="58" bestFit="1" customWidth="1"/>
    <col min="7" max="7" width="22.6640625" style="58" bestFit="1" customWidth="1"/>
    <col min="8" max="8" width="24.88671875" hidden="1" customWidth="1"/>
    <col min="9" max="9" width="28.6640625" hidden="1" customWidth="1"/>
    <col min="10" max="10" width="22.33203125" hidden="1" customWidth="1"/>
    <col min="11" max="11" width="16.5546875" hidden="1" customWidth="1"/>
    <col min="12" max="12" width="15.88671875" hidden="1" customWidth="1"/>
    <col min="13" max="13" width="17.44140625" hidden="1" customWidth="1"/>
    <col min="14" max="14" width="12.33203125" hidden="1" customWidth="1"/>
    <col min="15" max="15" width="13.33203125" hidden="1" customWidth="1"/>
    <col min="16" max="16" width="8.6640625" hidden="1" customWidth="1"/>
    <col min="17" max="17" width="39.109375" hidden="1" customWidth="1"/>
    <col min="18" max="18" width="10.88671875" hidden="1" customWidth="1"/>
    <col min="19" max="19" width="10.5546875" hidden="1" customWidth="1"/>
    <col min="20" max="20" width="7.109375" hidden="1" customWidth="1"/>
  </cols>
  <sheetData>
    <row r="1" spans="1:20" ht="21">
      <c r="B1" s="8" t="s">
        <v>79</v>
      </c>
      <c r="G1" s="59" t="s">
        <v>166</v>
      </c>
    </row>
    <row r="2" spans="1:20" ht="21">
      <c r="B2" s="36" t="str">
        <f>IF(SUBTOTAL(103,A5:A247)=1,"1) DATOS GLOBALES",IF(SUBTOTAL(103,A5:A247)&lt;&gt;4,"NIVEL SERVICIO (CON SUBTOTALES POR ORGANISMO, OFICINA Y PROVINCIA)",IF(SUBTOTAL(103,B5:B247)=0,"2) POR PROVINCIA",IF(SUBTOTAL(103,C5:C247)=0,"3) POR OFICINA","4) POR ORGANISMO"))))</f>
        <v>4) POR ORGANISMO</v>
      </c>
    </row>
    <row r="4" spans="1:20">
      <c r="A4" s="18" t="s">
        <v>0</v>
      </c>
      <c r="B4" s="19" t="s">
        <v>1</v>
      </c>
      <c r="C4" s="19" t="s">
        <v>2</v>
      </c>
      <c r="D4" s="19" t="s">
        <v>3</v>
      </c>
      <c r="E4" s="20" t="s">
        <v>155</v>
      </c>
      <c r="F4" s="60" t="s">
        <v>156</v>
      </c>
      <c r="G4" s="60" t="s">
        <v>157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158</v>
      </c>
      <c r="P4" s="1" t="s">
        <v>12</v>
      </c>
      <c r="Q4" s="1" t="s">
        <v>13</v>
      </c>
      <c r="R4" s="1" t="s">
        <v>159</v>
      </c>
      <c r="S4" s="1" t="s">
        <v>160</v>
      </c>
      <c r="T4" s="61" t="s">
        <v>161</v>
      </c>
    </row>
    <row r="5" spans="1:20" hidden="1" outlineLevel="4">
      <c r="A5" s="145">
        <v>3</v>
      </c>
      <c r="B5" s="145" t="s">
        <v>15</v>
      </c>
      <c r="C5" s="145" t="s">
        <v>4</v>
      </c>
      <c r="D5" s="145" t="s">
        <v>16</v>
      </c>
      <c r="E5" s="81">
        <v>438</v>
      </c>
      <c r="F5" s="82">
        <f>R5/E5/86400</f>
        <v>7.3534214865550486E-3</v>
      </c>
      <c r="G5" s="82">
        <f>S5/E5/86400</f>
        <v>6.6757039573820396E-4</v>
      </c>
      <c r="H5" s="145">
        <f>IF(C5="ATENCIÓN CIUDADANÍA",E5,0)</f>
        <v>438</v>
      </c>
      <c r="I5" s="145">
        <f>IF(C5="OTROS TEMAS GENERALITAT",E5,0)</f>
        <v>0</v>
      </c>
      <c r="J5" s="145">
        <f>IF(C5="TEMAS MUNICIPALES",E5,0)</f>
        <v>0</v>
      </c>
      <c r="K5" s="145">
        <f>IF(M5=3,E5,0)</f>
        <v>0</v>
      </c>
      <c r="L5" s="145">
        <f>IF(M5&lt;&gt;3,E5,0)</f>
        <v>438</v>
      </c>
      <c r="M5" s="145">
        <v>1</v>
      </c>
      <c r="N5" s="145">
        <v>13</v>
      </c>
      <c r="O5" s="145">
        <v>17</v>
      </c>
      <c r="P5" s="145">
        <v>3</v>
      </c>
      <c r="Q5" s="145" t="s">
        <v>17</v>
      </c>
      <c r="R5" s="145">
        <v>278277</v>
      </c>
      <c r="S5" s="145">
        <v>25263</v>
      </c>
      <c r="T5" s="145">
        <v>4</v>
      </c>
    </row>
    <row r="6" spans="1:20" hidden="1" outlineLevel="4">
      <c r="A6" s="145">
        <v>3</v>
      </c>
      <c r="B6" s="145" t="s">
        <v>15</v>
      </c>
      <c r="C6" s="145" t="s">
        <v>4</v>
      </c>
      <c r="D6" s="145" t="s">
        <v>19</v>
      </c>
      <c r="E6" s="81">
        <v>155</v>
      </c>
      <c r="F6" s="82">
        <f t="shared" ref="F6:F69" si="0">R6/E6/86400</f>
        <v>8.1680107526881721E-3</v>
      </c>
      <c r="G6" s="82">
        <f t="shared" ref="G6:G90" si="1">S6/E6/86400</f>
        <v>3.3659647550776583E-3</v>
      </c>
      <c r="H6" s="145">
        <f t="shared" ref="H6:H90" si="2">IF(C6="ATENCIÓN CIUDADANÍA",E6,0)</f>
        <v>155</v>
      </c>
      <c r="I6" s="145">
        <f t="shared" ref="I6:I90" si="3">IF(C6="OTROS TEMAS GENERALITAT",E6,0)</f>
        <v>0</v>
      </c>
      <c r="J6" s="145">
        <f t="shared" ref="J6:J90" si="4">IF(C6="TEMAS MUNICIPALES",E6,0)</f>
        <v>0</v>
      </c>
      <c r="K6" s="145">
        <f t="shared" ref="K6:K90" si="5">IF(M6=3,E6,0)</f>
        <v>0</v>
      </c>
      <c r="L6" s="145">
        <f t="shared" ref="L6:L69" si="6">IF(M6&lt;&gt;3,E6,0)</f>
        <v>155</v>
      </c>
      <c r="M6" s="145">
        <v>1</v>
      </c>
      <c r="N6" s="145">
        <v>13</v>
      </c>
      <c r="O6" s="145">
        <v>18</v>
      </c>
      <c r="P6" s="145">
        <v>3</v>
      </c>
      <c r="Q6" s="145" t="s">
        <v>17</v>
      </c>
      <c r="R6" s="145">
        <v>109386</v>
      </c>
      <c r="S6" s="145">
        <v>45077</v>
      </c>
      <c r="T6" s="145">
        <v>4</v>
      </c>
    </row>
    <row r="7" spans="1:20" hidden="1" outlineLevel="4">
      <c r="A7" s="145">
        <v>3</v>
      </c>
      <c r="B7" s="145" t="s">
        <v>15</v>
      </c>
      <c r="C7" s="145" t="s">
        <v>4</v>
      </c>
      <c r="D7" s="145" t="s">
        <v>20</v>
      </c>
      <c r="E7" s="81">
        <v>454</v>
      </c>
      <c r="F7" s="82">
        <f t="shared" si="0"/>
        <v>1.0073141009952684E-2</v>
      </c>
      <c r="G7" s="82">
        <f t="shared" si="1"/>
        <v>4.7226046255506608E-3</v>
      </c>
      <c r="H7" s="145">
        <f t="shared" si="2"/>
        <v>454</v>
      </c>
      <c r="I7" s="145">
        <f t="shared" si="3"/>
        <v>0</v>
      </c>
      <c r="J7" s="145">
        <f t="shared" si="4"/>
        <v>0</v>
      </c>
      <c r="K7" s="145">
        <f t="shared" si="5"/>
        <v>0</v>
      </c>
      <c r="L7" s="145">
        <f t="shared" si="6"/>
        <v>454</v>
      </c>
      <c r="M7" s="145">
        <v>1</v>
      </c>
      <c r="N7" s="145">
        <v>13</v>
      </c>
      <c r="O7" s="145">
        <v>19</v>
      </c>
      <c r="P7" s="145">
        <v>3</v>
      </c>
      <c r="Q7" s="145" t="s">
        <v>17</v>
      </c>
      <c r="R7" s="145">
        <v>395125</v>
      </c>
      <c r="S7" s="145">
        <v>185247</v>
      </c>
      <c r="T7" s="145">
        <v>4</v>
      </c>
    </row>
    <row r="8" spans="1:20" hidden="1" outlineLevel="4">
      <c r="A8" s="145">
        <v>3</v>
      </c>
      <c r="B8" s="145" t="s">
        <v>15</v>
      </c>
      <c r="C8" s="145" t="s">
        <v>4</v>
      </c>
      <c r="D8" s="145" t="s">
        <v>21</v>
      </c>
      <c r="E8" s="81">
        <v>12</v>
      </c>
      <c r="F8" s="82">
        <f t="shared" si="0"/>
        <v>4.1849922839506167E-3</v>
      </c>
      <c r="G8" s="82">
        <f t="shared" si="1"/>
        <v>3.8850308641975311E-3</v>
      </c>
      <c r="H8" s="145">
        <f t="shared" si="2"/>
        <v>12</v>
      </c>
      <c r="I8" s="145">
        <f t="shared" si="3"/>
        <v>0</v>
      </c>
      <c r="J8" s="145">
        <f t="shared" si="4"/>
        <v>0</v>
      </c>
      <c r="K8" s="145">
        <f t="shared" si="5"/>
        <v>0</v>
      </c>
      <c r="L8" s="145">
        <f t="shared" si="6"/>
        <v>12</v>
      </c>
      <c r="M8" s="145">
        <v>1</v>
      </c>
      <c r="N8" s="145">
        <v>13</v>
      </c>
      <c r="O8" s="145">
        <v>20</v>
      </c>
      <c r="P8" s="145">
        <v>3</v>
      </c>
      <c r="Q8" s="145" t="s">
        <v>17</v>
      </c>
      <c r="R8" s="145">
        <v>4339</v>
      </c>
      <c r="S8" s="145">
        <v>4028</v>
      </c>
      <c r="T8" s="145">
        <v>4</v>
      </c>
    </row>
    <row r="9" spans="1:20" hidden="1" outlineLevel="4">
      <c r="A9" s="145">
        <v>3</v>
      </c>
      <c r="B9" s="145" t="s">
        <v>15</v>
      </c>
      <c r="C9" s="145" t="s">
        <v>4</v>
      </c>
      <c r="D9" s="145" t="s">
        <v>22</v>
      </c>
      <c r="E9" s="81">
        <v>7</v>
      </c>
      <c r="F9" s="82">
        <f t="shared" si="0"/>
        <v>1.0672949735449735E-2</v>
      </c>
      <c r="G9" s="82">
        <f t="shared" si="1"/>
        <v>2.189153439153439E-3</v>
      </c>
      <c r="H9" s="145">
        <f t="shared" si="2"/>
        <v>7</v>
      </c>
      <c r="I9" s="145">
        <f t="shared" si="3"/>
        <v>0</v>
      </c>
      <c r="J9" s="145">
        <f t="shared" si="4"/>
        <v>0</v>
      </c>
      <c r="K9" s="145">
        <f t="shared" si="5"/>
        <v>0</v>
      </c>
      <c r="L9" s="145">
        <f t="shared" si="6"/>
        <v>7</v>
      </c>
      <c r="M9" s="145">
        <v>1</v>
      </c>
      <c r="N9" s="145">
        <v>13</v>
      </c>
      <c r="O9" s="145">
        <v>21</v>
      </c>
      <c r="P9" s="145">
        <v>3</v>
      </c>
      <c r="Q9" s="145" t="s">
        <v>17</v>
      </c>
      <c r="R9" s="145">
        <v>6455</v>
      </c>
      <c r="S9" s="145">
        <v>1324</v>
      </c>
      <c r="T9" s="145">
        <v>4</v>
      </c>
    </row>
    <row r="10" spans="1:20" hidden="1" outlineLevel="4">
      <c r="A10" s="145">
        <v>3</v>
      </c>
      <c r="B10" s="145" t="s">
        <v>15</v>
      </c>
      <c r="C10" s="145" t="s">
        <v>4</v>
      </c>
      <c r="D10" s="145" t="s">
        <v>108</v>
      </c>
      <c r="E10" s="81">
        <v>257</v>
      </c>
      <c r="F10" s="82">
        <f t="shared" si="0"/>
        <v>1.1212125306240092E-2</v>
      </c>
      <c r="G10" s="82">
        <f t="shared" si="1"/>
        <v>1.7559266464908488E-3</v>
      </c>
      <c r="H10" s="145">
        <f t="shared" si="2"/>
        <v>257</v>
      </c>
      <c r="I10" s="145">
        <f t="shared" si="3"/>
        <v>0</v>
      </c>
      <c r="J10" s="145">
        <f t="shared" si="4"/>
        <v>0</v>
      </c>
      <c r="K10" s="145">
        <f t="shared" si="5"/>
        <v>257</v>
      </c>
      <c r="L10" s="145">
        <f t="shared" si="6"/>
        <v>0</v>
      </c>
      <c r="M10" s="145">
        <v>3</v>
      </c>
      <c r="N10" s="145">
        <v>13</v>
      </c>
      <c r="O10" s="145">
        <v>58</v>
      </c>
      <c r="P10" s="145">
        <v>3</v>
      </c>
      <c r="Q10" s="145" t="s">
        <v>17</v>
      </c>
      <c r="R10" s="145">
        <v>248963</v>
      </c>
      <c r="S10" s="145">
        <v>38990</v>
      </c>
      <c r="T10" s="145">
        <v>4</v>
      </c>
    </row>
    <row r="11" spans="1:20" hidden="1" outlineLevel="4">
      <c r="A11" s="145">
        <v>3</v>
      </c>
      <c r="B11" s="145" t="s">
        <v>15</v>
      </c>
      <c r="C11" s="145" t="s">
        <v>4</v>
      </c>
      <c r="D11" s="145" t="s">
        <v>109</v>
      </c>
      <c r="E11" s="81">
        <v>173</v>
      </c>
      <c r="F11" s="82">
        <f t="shared" si="0"/>
        <v>8.1705603725112392E-3</v>
      </c>
      <c r="G11" s="82">
        <f t="shared" si="1"/>
        <v>2.1885704345964464E-3</v>
      </c>
      <c r="H11" s="145">
        <f t="shared" si="2"/>
        <v>173</v>
      </c>
      <c r="I11" s="145">
        <f t="shared" si="3"/>
        <v>0</v>
      </c>
      <c r="J11" s="145">
        <f t="shared" si="4"/>
        <v>0</v>
      </c>
      <c r="K11" s="145">
        <f t="shared" si="5"/>
        <v>173</v>
      </c>
      <c r="L11" s="145">
        <f t="shared" si="6"/>
        <v>0</v>
      </c>
      <c r="M11" s="145">
        <v>3</v>
      </c>
      <c r="N11" s="145">
        <v>13</v>
      </c>
      <c r="O11" s="145">
        <v>162</v>
      </c>
      <c r="P11" s="145">
        <v>3</v>
      </c>
      <c r="Q11" s="145" t="s">
        <v>17</v>
      </c>
      <c r="R11" s="145">
        <v>122127</v>
      </c>
      <c r="S11" s="145">
        <v>32713</v>
      </c>
      <c r="T11" s="145">
        <v>4</v>
      </c>
    </row>
    <row r="12" spans="1:20" hidden="1" outlineLevel="4">
      <c r="A12" s="145">
        <v>3</v>
      </c>
      <c r="B12" s="145" t="s">
        <v>15</v>
      </c>
      <c r="C12" s="145" t="s">
        <v>4</v>
      </c>
      <c r="D12" s="145" t="s">
        <v>107</v>
      </c>
      <c r="E12" s="81">
        <v>34</v>
      </c>
      <c r="F12" s="82">
        <f t="shared" si="0"/>
        <v>1.3533837145969499E-2</v>
      </c>
      <c r="G12" s="82">
        <f t="shared" si="1"/>
        <v>3.4041394335511981E-7</v>
      </c>
      <c r="H12" s="145">
        <f t="shared" si="2"/>
        <v>34</v>
      </c>
      <c r="I12" s="145">
        <f t="shared" si="3"/>
        <v>0</v>
      </c>
      <c r="J12" s="145">
        <f t="shared" si="4"/>
        <v>0</v>
      </c>
      <c r="K12" s="145">
        <f t="shared" si="5"/>
        <v>0</v>
      </c>
      <c r="L12" s="145">
        <f t="shared" si="6"/>
        <v>34</v>
      </c>
      <c r="M12" s="145">
        <v>8</v>
      </c>
      <c r="N12" s="145">
        <v>13</v>
      </c>
      <c r="O12" s="145">
        <v>217</v>
      </c>
      <c r="P12" s="145">
        <v>3</v>
      </c>
      <c r="Q12" s="145" t="s">
        <v>17</v>
      </c>
      <c r="R12" s="145">
        <v>39757</v>
      </c>
      <c r="S12" s="145">
        <v>1</v>
      </c>
      <c r="T12" s="145">
        <v>4</v>
      </c>
    </row>
    <row r="13" spans="1:20" outlineLevel="3" collapsed="1">
      <c r="A13" s="145"/>
      <c r="B13" s="145"/>
      <c r="C13" s="146" t="s">
        <v>144</v>
      </c>
      <c r="D13" s="147"/>
      <c r="E13" s="148">
        <f>SUBTOTAL(9,E5:E12)</f>
        <v>1530</v>
      </c>
      <c r="F13" s="149"/>
      <c r="G13" s="149"/>
      <c r="H13" s="145">
        <f>SUBTOTAL(9,H5:H12)</f>
        <v>1530</v>
      </c>
      <c r="I13" s="145">
        <f>SUBTOTAL(9,I5:I12)</f>
        <v>0</v>
      </c>
      <c r="J13" s="145">
        <f>SUBTOTAL(9,J5:J12)</f>
        <v>0</v>
      </c>
      <c r="K13" s="145">
        <f>SUBTOTAL(9,K5:K12)</f>
        <v>430</v>
      </c>
      <c r="L13" s="145">
        <f>SUBTOTAL(9,L5:L12)</f>
        <v>1100</v>
      </c>
      <c r="M13" s="145"/>
      <c r="N13" s="145"/>
      <c r="O13" s="145"/>
      <c r="P13" s="145"/>
      <c r="Q13" s="145"/>
      <c r="R13" s="145">
        <f>SUBTOTAL(9,R5:R12)</f>
        <v>1204429</v>
      </c>
      <c r="S13" s="145">
        <f>SUBTOTAL(9,S5:S12)</f>
        <v>332643</v>
      </c>
      <c r="T13" s="145"/>
    </row>
    <row r="14" spans="1:20" hidden="1" outlineLevel="4">
      <c r="A14" s="145">
        <v>3</v>
      </c>
      <c r="B14" s="145" t="s">
        <v>15</v>
      </c>
      <c r="C14" s="145" t="s">
        <v>5</v>
      </c>
      <c r="D14" s="145" t="s">
        <v>112</v>
      </c>
      <c r="E14" s="81">
        <v>2</v>
      </c>
      <c r="F14" s="82">
        <f t="shared" si="0"/>
        <v>4.2037037037037039E-2</v>
      </c>
      <c r="G14" s="82">
        <f t="shared" si="1"/>
        <v>3.6921296296296298E-3</v>
      </c>
      <c r="H14" s="145">
        <f t="shared" si="2"/>
        <v>0</v>
      </c>
      <c r="I14" s="145">
        <f t="shared" si="3"/>
        <v>2</v>
      </c>
      <c r="J14" s="145">
        <f t="shared" si="4"/>
        <v>0</v>
      </c>
      <c r="K14" s="145">
        <f t="shared" si="5"/>
        <v>2</v>
      </c>
      <c r="L14" s="145">
        <f t="shared" si="6"/>
        <v>0</v>
      </c>
      <c r="M14" s="145">
        <v>3</v>
      </c>
      <c r="N14" s="145">
        <v>13</v>
      </c>
      <c r="O14" s="145">
        <v>198</v>
      </c>
      <c r="P14" s="145">
        <v>14</v>
      </c>
      <c r="Q14" s="145" t="s">
        <v>23</v>
      </c>
      <c r="R14" s="145">
        <v>7264</v>
      </c>
      <c r="S14" s="145">
        <v>638</v>
      </c>
      <c r="T14" s="145">
        <v>4</v>
      </c>
    </row>
    <row r="15" spans="1:20" outlineLevel="3" collapsed="1">
      <c r="A15" s="145"/>
      <c r="B15" s="145"/>
      <c r="C15" s="150" t="s">
        <v>145</v>
      </c>
      <c r="D15" s="151"/>
      <c r="E15" s="152">
        <f>SUBTOTAL(9,E14:E14)</f>
        <v>2</v>
      </c>
      <c r="F15" s="153"/>
      <c r="G15" s="153"/>
      <c r="H15" s="145">
        <f>SUBTOTAL(9,H14:H14)</f>
        <v>0</v>
      </c>
      <c r="I15" s="145">
        <f>SUBTOTAL(9,I14:I14)</f>
        <v>2</v>
      </c>
      <c r="J15" s="145">
        <f>SUBTOTAL(9,J14:J14)</f>
        <v>0</v>
      </c>
      <c r="K15" s="145">
        <f>SUBTOTAL(9,K14:K14)</f>
        <v>2</v>
      </c>
      <c r="L15" s="145">
        <f>SUBTOTAL(9,L14:L14)</f>
        <v>0</v>
      </c>
      <c r="M15" s="145"/>
      <c r="N15" s="145"/>
      <c r="O15" s="145"/>
      <c r="P15" s="145"/>
      <c r="Q15" s="145"/>
      <c r="R15" s="145">
        <f>SUBTOTAL(9,R14:R14)</f>
        <v>7264</v>
      </c>
      <c r="S15" s="145">
        <f>SUBTOTAL(9,S14:S14)</f>
        <v>638</v>
      </c>
      <c r="T15" s="145"/>
    </row>
    <row r="16" spans="1:20" ht="15.6" outlineLevel="2">
      <c r="A16" s="145"/>
      <c r="B16" s="76" t="s">
        <v>81</v>
      </c>
      <c r="C16" s="77"/>
      <c r="D16" s="77"/>
      <c r="E16" s="78">
        <f>SUBTOTAL(9,E5:E14)</f>
        <v>1532</v>
      </c>
      <c r="F16" s="79">
        <v>9.1541935620346182E-3</v>
      </c>
      <c r="G16" s="79">
        <v>2.5178975074944395E-3</v>
      </c>
      <c r="H16" s="145">
        <f>SUBTOTAL(9,H5:H14)</f>
        <v>1530</v>
      </c>
      <c r="I16" s="145">
        <f>SUBTOTAL(9,I5:I14)</f>
        <v>2</v>
      </c>
      <c r="J16" s="145">
        <f>SUBTOTAL(9,J5:J14)</f>
        <v>0</v>
      </c>
      <c r="K16" s="145">
        <f>SUBTOTAL(9,K5:K14)</f>
        <v>432</v>
      </c>
      <c r="L16" s="145">
        <f>SUBTOTAL(9,L5:L14)</f>
        <v>1100</v>
      </c>
      <c r="M16" s="145"/>
      <c r="N16" s="145"/>
      <c r="O16" s="145"/>
      <c r="P16" s="145"/>
      <c r="Q16" s="145"/>
      <c r="R16" s="145">
        <f>SUBTOTAL(9,R5:R14)</f>
        <v>1211693</v>
      </c>
      <c r="S16" s="145">
        <f>SUBTOTAL(9,S5:S14)</f>
        <v>333281</v>
      </c>
      <c r="T16" s="145"/>
    </row>
    <row r="17" spans="1:20" hidden="1" outlineLevel="4">
      <c r="A17" s="145">
        <v>3</v>
      </c>
      <c r="B17" s="145" t="s">
        <v>24</v>
      </c>
      <c r="C17" s="145" t="s">
        <v>4</v>
      </c>
      <c r="D17" s="145" t="s">
        <v>16</v>
      </c>
      <c r="E17" s="81">
        <v>207</v>
      </c>
      <c r="F17" s="82">
        <f t="shared" si="0"/>
        <v>6.1953726069064229E-3</v>
      </c>
      <c r="G17" s="82">
        <f t="shared" si="1"/>
        <v>1.7992373412059402E-3</v>
      </c>
      <c r="H17" s="145">
        <f t="shared" si="2"/>
        <v>207</v>
      </c>
      <c r="I17" s="145">
        <f t="shared" si="3"/>
        <v>0</v>
      </c>
      <c r="J17" s="145">
        <f t="shared" si="4"/>
        <v>0</v>
      </c>
      <c r="K17" s="145">
        <f t="shared" si="5"/>
        <v>0</v>
      </c>
      <c r="L17" s="145">
        <f t="shared" si="6"/>
        <v>207</v>
      </c>
      <c r="M17" s="145">
        <v>1</v>
      </c>
      <c r="N17" s="145">
        <v>30</v>
      </c>
      <c r="O17" s="145">
        <v>17</v>
      </c>
      <c r="P17" s="145">
        <v>3</v>
      </c>
      <c r="Q17" s="145" t="s">
        <v>17</v>
      </c>
      <c r="R17" s="145">
        <v>110803</v>
      </c>
      <c r="S17" s="145">
        <v>32179</v>
      </c>
      <c r="T17" s="145">
        <v>4</v>
      </c>
    </row>
    <row r="18" spans="1:20" hidden="1" outlineLevel="4">
      <c r="A18" s="145">
        <v>3</v>
      </c>
      <c r="B18" s="145" t="s">
        <v>24</v>
      </c>
      <c r="C18" s="145" t="s">
        <v>4</v>
      </c>
      <c r="D18" s="145" t="s">
        <v>19</v>
      </c>
      <c r="E18" s="81">
        <v>103</v>
      </c>
      <c r="F18" s="82">
        <f t="shared" si="0"/>
        <v>5.5945478245235528E-3</v>
      </c>
      <c r="G18" s="82">
        <f t="shared" si="1"/>
        <v>1.5586794318590434E-3</v>
      </c>
      <c r="H18" s="145">
        <f t="shared" si="2"/>
        <v>103</v>
      </c>
      <c r="I18" s="145">
        <f t="shared" si="3"/>
        <v>0</v>
      </c>
      <c r="J18" s="145">
        <f t="shared" si="4"/>
        <v>0</v>
      </c>
      <c r="K18" s="145">
        <f t="shared" si="5"/>
        <v>0</v>
      </c>
      <c r="L18" s="145">
        <f t="shared" si="6"/>
        <v>103</v>
      </c>
      <c r="M18" s="145">
        <v>1</v>
      </c>
      <c r="N18" s="145">
        <v>30</v>
      </c>
      <c r="O18" s="145">
        <v>18</v>
      </c>
      <c r="P18" s="145">
        <v>3</v>
      </c>
      <c r="Q18" s="145" t="s">
        <v>17</v>
      </c>
      <c r="R18" s="145">
        <v>49787</v>
      </c>
      <c r="S18" s="145">
        <v>13871</v>
      </c>
      <c r="T18" s="145">
        <v>4</v>
      </c>
    </row>
    <row r="19" spans="1:20" hidden="1" outlineLevel="4">
      <c r="A19" s="145">
        <v>3</v>
      </c>
      <c r="B19" s="145" t="s">
        <v>24</v>
      </c>
      <c r="C19" s="145" t="s">
        <v>4</v>
      </c>
      <c r="D19" s="145" t="s">
        <v>21</v>
      </c>
      <c r="E19" s="81">
        <v>28</v>
      </c>
      <c r="F19" s="82">
        <f t="shared" si="0"/>
        <v>5.5526620370370374E-3</v>
      </c>
      <c r="G19" s="82">
        <f t="shared" si="1"/>
        <v>5.2124669312169313E-4</v>
      </c>
      <c r="H19" s="145">
        <f t="shared" si="2"/>
        <v>28</v>
      </c>
      <c r="I19" s="145">
        <f t="shared" si="3"/>
        <v>0</v>
      </c>
      <c r="J19" s="145">
        <f t="shared" si="4"/>
        <v>0</v>
      </c>
      <c r="K19" s="145">
        <f t="shared" si="5"/>
        <v>0</v>
      </c>
      <c r="L19" s="145">
        <f t="shared" si="6"/>
        <v>28</v>
      </c>
      <c r="M19" s="145">
        <v>1</v>
      </c>
      <c r="N19" s="145">
        <v>30</v>
      </c>
      <c r="O19" s="145">
        <v>20</v>
      </c>
      <c r="P19" s="145">
        <v>3</v>
      </c>
      <c r="Q19" s="145" t="s">
        <v>17</v>
      </c>
      <c r="R19" s="145">
        <v>13433</v>
      </c>
      <c r="S19" s="145">
        <v>1261</v>
      </c>
      <c r="T19" s="145">
        <v>4</v>
      </c>
    </row>
    <row r="20" spans="1:20" hidden="1" outlineLevel="4">
      <c r="A20" s="145">
        <v>3</v>
      </c>
      <c r="B20" s="145" t="s">
        <v>24</v>
      </c>
      <c r="C20" s="145" t="s">
        <v>4</v>
      </c>
      <c r="D20" s="145" t="s">
        <v>109</v>
      </c>
      <c r="E20" s="81">
        <v>387</v>
      </c>
      <c r="F20" s="82">
        <f t="shared" si="0"/>
        <v>5.1793233802277733E-3</v>
      </c>
      <c r="G20" s="82">
        <f t="shared" si="1"/>
        <v>1.0193559192267201E-3</v>
      </c>
      <c r="H20" s="145">
        <f t="shared" si="2"/>
        <v>387</v>
      </c>
      <c r="I20" s="145">
        <f t="shared" si="3"/>
        <v>0</v>
      </c>
      <c r="J20" s="145">
        <f t="shared" si="4"/>
        <v>0</v>
      </c>
      <c r="K20" s="145">
        <f t="shared" si="5"/>
        <v>387</v>
      </c>
      <c r="L20" s="145">
        <f t="shared" si="6"/>
        <v>0</v>
      </c>
      <c r="M20" s="145">
        <v>3</v>
      </c>
      <c r="N20" s="145">
        <v>30</v>
      </c>
      <c r="O20" s="145">
        <v>162</v>
      </c>
      <c r="P20" s="145">
        <v>3</v>
      </c>
      <c r="Q20" s="145" t="s">
        <v>17</v>
      </c>
      <c r="R20" s="145">
        <v>173180</v>
      </c>
      <c r="S20" s="145">
        <v>34084</v>
      </c>
      <c r="T20" s="145">
        <v>4</v>
      </c>
    </row>
    <row r="21" spans="1:20" hidden="1" outlineLevel="4">
      <c r="A21" s="145">
        <v>3</v>
      </c>
      <c r="B21" s="145" t="s">
        <v>24</v>
      </c>
      <c r="C21" s="145" t="s">
        <v>4</v>
      </c>
      <c r="D21" s="145" t="s">
        <v>107</v>
      </c>
      <c r="E21" s="81">
        <v>9</v>
      </c>
      <c r="F21" s="82">
        <f t="shared" si="0"/>
        <v>1.3849022633744858E-2</v>
      </c>
      <c r="G21" s="82">
        <f t="shared" si="1"/>
        <v>0</v>
      </c>
      <c r="H21" s="145">
        <f t="shared" si="2"/>
        <v>9</v>
      </c>
      <c r="I21" s="145">
        <f t="shared" si="3"/>
        <v>0</v>
      </c>
      <c r="J21" s="145">
        <f t="shared" si="4"/>
        <v>0</v>
      </c>
      <c r="K21" s="145">
        <f t="shared" si="5"/>
        <v>0</v>
      </c>
      <c r="L21" s="145">
        <f t="shared" si="6"/>
        <v>9</v>
      </c>
      <c r="M21" s="145">
        <v>8</v>
      </c>
      <c r="N21" s="145">
        <v>30</v>
      </c>
      <c r="O21" s="145">
        <v>217</v>
      </c>
      <c r="P21" s="145">
        <v>3</v>
      </c>
      <c r="Q21" s="145" t="s">
        <v>17</v>
      </c>
      <c r="R21" s="145">
        <v>10769</v>
      </c>
      <c r="S21" s="145">
        <v>0</v>
      </c>
      <c r="T21" s="145">
        <v>4</v>
      </c>
    </row>
    <row r="22" spans="1:20" outlineLevel="3" collapsed="1">
      <c r="A22" s="145"/>
      <c r="B22" s="145"/>
      <c r="C22" s="146" t="s">
        <v>144</v>
      </c>
      <c r="D22" s="147"/>
      <c r="E22" s="148">
        <f>SUBTOTAL(9,E17:E21)</f>
        <v>734</v>
      </c>
      <c r="F22" s="149"/>
      <c r="G22" s="149"/>
      <c r="H22" s="145">
        <f>SUBTOTAL(9,H17:H21)</f>
        <v>734</v>
      </c>
      <c r="I22" s="145">
        <f>SUBTOTAL(9,I17:I21)</f>
        <v>0</v>
      </c>
      <c r="J22" s="145">
        <f>SUBTOTAL(9,J17:J21)</f>
        <v>0</v>
      </c>
      <c r="K22" s="145">
        <f>SUBTOTAL(9,K17:K21)</f>
        <v>387</v>
      </c>
      <c r="L22" s="145">
        <f>SUBTOTAL(9,L17:L21)</f>
        <v>347</v>
      </c>
      <c r="M22" s="145"/>
      <c r="N22" s="145"/>
      <c r="O22" s="145"/>
      <c r="P22" s="145"/>
      <c r="Q22" s="145"/>
      <c r="R22" s="145">
        <f>SUBTOTAL(9,R17:R21)</f>
        <v>357972</v>
      </c>
      <c r="S22" s="145">
        <f>SUBTOTAL(9,S17:S21)</f>
        <v>81395</v>
      </c>
      <c r="T22" s="145"/>
    </row>
    <row r="23" spans="1:20" hidden="1" outlineLevel="4">
      <c r="A23" s="145">
        <v>3</v>
      </c>
      <c r="B23" s="145" t="s">
        <v>24</v>
      </c>
      <c r="C23" s="145" t="s">
        <v>6</v>
      </c>
      <c r="D23" s="145" t="s">
        <v>113</v>
      </c>
      <c r="E23" s="81">
        <v>376</v>
      </c>
      <c r="F23" s="82">
        <f t="shared" si="0"/>
        <v>1.3788416075650118E-2</v>
      </c>
      <c r="G23" s="82">
        <f t="shared" si="1"/>
        <v>1.3879346434200158E-3</v>
      </c>
      <c r="H23" s="145">
        <f t="shared" si="2"/>
        <v>0</v>
      </c>
      <c r="I23" s="145">
        <f t="shared" si="3"/>
        <v>0</v>
      </c>
      <c r="J23" s="145">
        <f t="shared" si="4"/>
        <v>376</v>
      </c>
      <c r="K23" s="145">
        <f t="shared" si="5"/>
        <v>376</v>
      </c>
      <c r="L23" s="145">
        <f t="shared" si="6"/>
        <v>0</v>
      </c>
      <c r="M23" s="145">
        <v>3</v>
      </c>
      <c r="N23" s="145">
        <v>30</v>
      </c>
      <c r="O23" s="145">
        <v>202</v>
      </c>
      <c r="P23" s="145">
        <v>5</v>
      </c>
      <c r="Q23" s="145" t="s">
        <v>6</v>
      </c>
      <c r="R23" s="145">
        <v>447936</v>
      </c>
      <c r="S23" s="145">
        <v>45089</v>
      </c>
      <c r="T23" s="145">
        <v>4</v>
      </c>
    </row>
    <row r="24" spans="1:20" outlineLevel="3" collapsed="1">
      <c r="A24" s="145"/>
      <c r="B24" s="145"/>
      <c r="C24" s="143" t="s">
        <v>146</v>
      </c>
      <c r="D24" s="144"/>
      <c r="E24" s="154">
        <f>SUBTOTAL(9,E23:E23)</f>
        <v>376</v>
      </c>
      <c r="F24" s="155"/>
      <c r="G24" s="155"/>
      <c r="H24" s="145">
        <f>SUBTOTAL(9,H23:H23)</f>
        <v>0</v>
      </c>
      <c r="I24" s="145">
        <f>SUBTOTAL(9,I23:I23)</f>
        <v>0</v>
      </c>
      <c r="J24" s="145">
        <f>SUBTOTAL(9,J23:J23)</f>
        <v>376</v>
      </c>
      <c r="K24" s="145">
        <f>SUBTOTAL(9,K23:K23)</f>
        <v>376</v>
      </c>
      <c r="L24" s="145">
        <f>SUBTOTAL(9,L23:L23)</f>
        <v>0</v>
      </c>
      <c r="M24" s="145"/>
      <c r="N24" s="145"/>
      <c r="O24" s="145"/>
      <c r="P24" s="145"/>
      <c r="Q24" s="145"/>
      <c r="R24" s="145">
        <f>SUBTOTAL(9,R23:R23)</f>
        <v>447936</v>
      </c>
      <c r="S24" s="145">
        <f>SUBTOTAL(9,S23:S23)</f>
        <v>45089</v>
      </c>
      <c r="T24" s="145"/>
    </row>
    <row r="25" spans="1:20" ht="15.6" outlineLevel="2">
      <c r="A25" s="145"/>
      <c r="B25" s="76" t="s">
        <v>82</v>
      </c>
      <c r="C25" s="77"/>
      <c r="D25" s="77"/>
      <c r="E25" s="78">
        <f>SUBTOTAL(9,E17:E23)</f>
        <v>1110</v>
      </c>
      <c r="F25" s="79">
        <v>8.403278278278279E-3</v>
      </c>
      <c r="G25" s="79">
        <v>1.3188605271938604E-3</v>
      </c>
      <c r="H25" s="145">
        <f>SUBTOTAL(9,H17:H23)</f>
        <v>734</v>
      </c>
      <c r="I25" s="145">
        <f>SUBTOTAL(9,I17:I23)</f>
        <v>0</v>
      </c>
      <c r="J25" s="145">
        <f>SUBTOTAL(9,J17:J23)</f>
        <v>376</v>
      </c>
      <c r="K25" s="145">
        <f>SUBTOTAL(9,K17:K23)</f>
        <v>763</v>
      </c>
      <c r="L25" s="145">
        <f>SUBTOTAL(9,L17:L23)</f>
        <v>347</v>
      </c>
      <c r="M25" s="145"/>
      <c r="N25" s="145"/>
      <c r="O25" s="145"/>
      <c r="P25" s="145"/>
      <c r="Q25" s="145"/>
      <c r="R25" s="145">
        <f>SUBTOTAL(9,R17:R23)</f>
        <v>805908</v>
      </c>
      <c r="S25" s="145">
        <f>SUBTOTAL(9,S17:S23)</f>
        <v>126484</v>
      </c>
      <c r="T25" s="145"/>
    </row>
    <row r="26" spans="1:20" hidden="1" outlineLevel="4">
      <c r="A26" s="145">
        <v>3</v>
      </c>
      <c r="B26" s="145" t="s">
        <v>25</v>
      </c>
      <c r="C26" s="145" t="s">
        <v>4</v>
      </c>
      <c r="D26" s="145" t="s">
        <v>16</v>
      </c>
      <c r="E26" s="81">
        <v>48</v>
      </c>
      <c r="F26" s="82">
        <f t="shared" si="0"/>
        <v>1.0438609182098766E-2</v>
      </c>
      <c r="G26" s="82">
        <f t="shared" si="1"/>
        <v>1.5090422453703704E-2</v>
      </c>
      <c r="H26" s="145">
        <f t="shared" si="2"/>
        <v>48</v>
      </c>
      <c r="I26" s="145">
        <f t="shared" si="3"/>
        <v>0</v>
      </c>
      <c r="J26" s="145">
        <f t="shared" si="4"/>
        <v>0</v>
      </c>
      <c r="K26" s="145">
        <f t="shared" si="5"/>
        <v>0</v>
      </c>
      <c r="L26" s="145">
        <f t="shared" si="6"/>
        <v>48</v>
      </c>
      <c r="M26" s="145">
        <v>1</v>
      </c>
      <c r="N26" s="145">
        <v>27</v>
      </c>
      <c r="O26" s="145">
        <v>17</v>
      </c>
      <c r="P26" s="145">
        <v>3</v>
      </c>
      <c r="Q26" s="145" t="s">
        <v>17</v>
      </c>
      <c r="R26" s="145">
        <v>43291</v>
      </c>
      <c r="S26" s="145">
        <v>62583</v>
      </c>
      <c r="T26" s="145">
        <v>4</v>
      </c>
    </row>
    <row r="27" spans="1:20" hidden="1" outlineLevel="4">
      <c r="A27" s="145">
        <v>3</v>
      </c>
      <c r="B27" s="145" t="s">
        <v>25</v>
      </c>
      <c r="C27" s="145" t="s">
        <v>4</v>
      </c>
      <c r="D27" s="145" t="s">
        <v>19</v>
      </c>
      <c r="E27" s="81">
        <v>93</v>
      </c>
      <c r="F27" s="82">
        <f t="shared" si="0"/>
        <v>1.0085374352847471E-2</v>
      </c>
      <c r="G27" s="82">
        <f t="shared" si="1"/>
        <v>1.3365939864595777E-2</v>
      </c>
      <c r="H27" s="145">
        <f t="shared" si="2"/>
        <v>93</v>
      </c>
      <c r="I27" s="145">
        <f t="shared" si="3"/>
        <v>0</v>
      </c>
      <c r="J27" s="145">
        <f t="shared" si="4"/>
        <v>0</v>
      </c>
      <c r="K27" s="145">
        <f t="shared" si="5"/>
        <v>0</v>
      </c>
      <c r="L27" s="145">
        <f t="shared" si="6"/>
        <v>93</v>
      </c>
      <c r="M27" s="145">
        <v>1</v>
      </c>
      <c r="N27" s="145">
        <v>27</v>
      </c>
      <c r="O27" s="145">
        <v>18</v>
      </c>
      <c r="P27" s="145">
        <v>3</v>
      </c>
      <c r="Q27" s="145" t="s">
        <v>17</v>
      </c>
      <c r="R27" s="145">
        <v>81038</v>
      </c>
      <c r="S27" s="145">
        <v>107398</v>
      </c>
      <c r="T27" s="145">
        <v>4</v>
      </c>
    </row>
    <row r="28" spans="1:20" hidden="1" outlineLevel="4">
      <c r="A28" s="145">
        <v>3</v>
      </c>
      <c r="B28" s="145" t="s">
        <v>25</v>
      </c>
      <c r="C28" s="145" t="s">
        <v>4</v>
      </c>
      <c r="D28" s="145" t="s">
        <v>21</v>
      </c>
      <c r="E28" s="81">
        <v>10</v>
      </c>
      <c r="F28" s="82">
        <f t="shared" si="0"/>
        <v>9.0127314814814827E-3</v>
      </c>
      <c r="G28" s="82">
        <f t="shared" si="1"/>
        <v>4.0277777777777777E-3</v>
      </c>
      <c r="H28" s="145">
        <f t="shared" si="2"/>
        <v>10</v>
      </c>
      <c r="I28" s="145">
        <f t="shared" si="3"/>
        <v>0</v>
      </c>
      <c r="J28" s="145">
        <f t="shared" si="4"/>
        <v>0</v>
      </c>
      <c r="K28" s="145">
        <f t="shared" si="5"/>
        <v>0</v>
      </c>
      <c r="L28" s="145">
        <f t="shared" si="6"/>
        <v>10</v>
      </c>
      <c r="M28" s="145">
        <v>1</v>
      </c>
      <c r="N28" s="145">
        <v>27</v>
      </c>
      <c r="O28" s="145">
        <v>20</v>
      </c>
      <c r="P28" s="145">
        <v>3</v>
      </c>
      <c r="Q28" s="145" t="s">
        <v>17</v>
      </c>
      <c r="R28" s="145">
        <v>7787</v>
      </c>
      <c r="S28" s="145">
        <v>3480</v>
      </c>
      <c r="T28" s="145">
        <v>4</v>
      </c>
    </row>
    <row r="29" spans="1:20" hidden="1" outlineLevel="4">
      <c r="A29" s="145">
        <v>3</v>
      </c>
      <c r="B29" s="145" t="s">
        <v>25</v>
      </c>
      <c r="C29" s="145" t="s">
        <v>4</v>
      </c>
      <c r="D29" s="145" t="s">
        <v>109</v>
      </c>
      <c r="E29" s="81">
        <v>220</v>
      </c>
      <c r="F29" s="82">
        <f t="shared" si="0"/>
        <v>7.9445496632996621E-3</v>
      </c>
      <c r="G29" s="82">
        <f t="shared" si="1"/>
        <v>4.4128787878787877E-3</v>
      </c>
      <c r="H29" s="145">
        <f t="shared" si="2"/>
        <v>220</v>
      </c>
      <c r="I29" s="145">
        <f t="shared" si="3"/>
        <v>0</v>
      </c>
      <c r="J29" s="145">
        <f t="shared" si="4"/>
        <v>0</v>
      </c>
      <c r="K29" s="145">
        <f t="shared" si="5"/>
        <v>220</v>
      </c>
      <c r="L29" s="145">
        <f t="shared" si="6"/>
        <v>0</v>
      </c>
      <c r="M29" s="145">
        <v>3</v>
      </c>
      <c r="N29" s="145">
        <v>27</v>
      </c>
      <c r="O29" s="145">
        <v>162</v>
      </c>
      <c r="P29" s="145">
        <v>3</v>
      </c>
      <c r="Q29" s="145" t="s">
        <v>17</v>
      </c>
      <c r="R29" s="145">
        <v>151010</v>
      </c>
      <c r="S29" s="145">
        <v>83880</v>
      </c>
      <c r="T29" s="145">
        <v>4</v>
      </c>
    </row>
    <row r="30" spans="1:20" hidden="1" outlineLevel="4">
      <c r="A30" s="145">
        <v>3</v>
      </c>
      <c r="B30" s="145" t="s">
        <v>25</v>
      </c>
      <c r="C30" s="145" t="s">
        <v>4</v>
      </c>
      <c r="D30" s="145" t="s">
        <v>107</v>
      </c>
      <c r="E30" s="81">
        <v>49</v>
      </c>
      <c r="F30" s="82">
        <f t="shared" si="0"/>
        <v>1.8929280045351472E-2</v>
      </c>
      <c r="G30" s="82">
        <f t="shared" si="1"/>
        <v>2.3620559334845048E-7</v>
      </c>
      <c r="H30" s="145">
        <f t="shared" si="2"/>
        <v>49</v>
      </c>
      <c r="I30" s="145">
        <f t="shared" si="3"/>
        <v>0</v>
      </c>
      <c r="J30" s="145">
        <f t="shared" si="4"/>
        <v>0</v>
      </c>
      <c r="K30" s="145">
        <f t="shared" si="5"/>
        <v>0</v>
      </c>
      <c r="L30" s="145">
        <f t="shared" si="6"/>
        <v>49</v>
      </c>
      <c r="M30" s="145">
        <v>8</v>
      </c>
      <c r="N30" s="145">
        <v>27</v>
      </c>
      <c r="O30" s="145">
        <v>217</v>
      </c>
      <c r="P30" s="145">
        <v>3</v>
      </c>
      <c r="Q30" s="145" t="s">
        <v>17</v>
      </c>
      <c r="R30" s="145">
        <v>80139</v>
      </c>
      <c r="S30" s="145">
        <v>1</v>
      </c>
      <c r="T30" s="145">
        <v>4</v>
      </c>
    </row>
    <row r="31" spans="1:20" outlineLevel="3" collapsed="1">
      <c r="A31" s="145"/>
      <c r="B31" s="145"/>
      <c r="C31" s="146" t="s">
        <v>144</v>
      </c>
      <c r="D31" s="147"/>
      <c r="E31" s="148">
        <f>SUBTOTAL(9,E26:E30)</f>
        <v>420</v>
      </c>
      <c r="F31" s="149"/>
      <c r="G31" s="149"/>
      <c r="H31" s="145">
        <f>SUBTOTAL(9,H26:H30)</f>
        <v>420</v>
      </c>
      <c r="I31" s="145">
        <f>SUBTOTAL(9,I26:I30)</f>
        <v>0</v>
      </c>
      <c r="J31" s="145">
        <f>SUBTOTAL(9,J26:J30)</f>
        <v>0</v>
      </c>
      <c r="K31" s="145">
        <f>SUBTOTAL(9,K26:K30)</f>
        <v>220</v>
      </c>
      <c r="L31" s="145">
        <f>SUBTOTAL(9,L26:L30)</f>
        <v>200</v>
      </c>
      <c r="M31" s="145"/>
      <c r="N31" s="145"/>
      <c r="O31" s="145"/>
      <c r="P31" s="145"/>
      <c r="Q31" s="145"/>
      <c r="R31" s="145">
        <f>SUBTOTAL(9,R26:R30)</f>
        <v>363265</v>
      </c>
      <c r="S31" s="145">
        <f>SUBTOTAL(9,S26:S30)</f>
        <v>257342</v>
      </c>
      <c r="T31" s="145"/>
    </row>
    <row r="32" spans="1:20" hidden="1" outlineLevel="4">
      <c r="A32" s="145">
        <v>3</v>
      </c>
      <c r="B32" s="145" t="s">
        <v>25</v>
      </c>
      <c r="C32" s="145" t="s">
        <v>6</v>
      </c>
      <c r="D32" s="145" t="s">
        <v>114</v>
      </c>
      <c r="E32" s="81">
        <v>123</v>
      </c>
      <c r="F32" s="82">
        <f t="shared" si="0"/>
        <v>1.8896887232761218E-2</v>
      </c>
      <c r="G32" s="82">
        <f t="shared" si="1"/>
        <v>4.70556684733514E-3</v>
      </c>
      <c r="H32" s="145">
        <f t="shared" si="2"/>
        <v>0</v>
      </c>
      <c r="I32" s="145">
        <f t="shared" si="3"/>
        <v>0</v>
      </c>
      <c r="J32" s="145">
        <f t="shared" si="4"/>
        <v>123</v>
      </c>
      <c r="K32" s="145">
        <f t="shared" si="5"/>
        <v>123</v>
      </c>
      <c r="L32" s="145">
        <f t="shared" si="6"/>
        <v>0</v>
      </c>
      <c r="M32" s="145">
        <v>3</v>
      </c>
      <c r="N32" s="145">
        <v>27</v>
      </c>
      <c r="O32" s="145">
        <v>169</v>
      </c>
      <c r="P32" s="145">
        <v>5</v>
      </c>
      <c r="Q32" s="145" t="s">
        <v>6</v>
      </c>
      <c r="R32" s="145">
        <v>200821</v>
      </c>
      <c r="S32" s="145">
        <v>50007</v>
      </c>
      <c r="T32" s="145">
        <v>4</v>
      </c>
    </row>
    <row r="33" spans="1:20" outlineLevel="3" collapsed="1">
      <c r="A33" s="145"/>
      <c r="B33" s="145"/>
      <c r="C33" s="143" t="s">
        <v>146</v>
      </c>
      <c r="D33" s="144"/>
      <c r="E33" s="154">
        <f>SUBTOTAL(9,E32:E32)</f>
        <v>123</v>
      </c>
      <c r="F33" s="155"/>
      <c r="G33" s="155"/>
      <c r="H33" s="145">
        <f>SUBTOTAL(9,H32:H32)</f>
        <v>0</v>
      </c>
      <c r="I33" s="145">
        <f>SUBTOTAL(9,I32:I32)</f>
        <v>0</v>
      </c>
      <c r="J33" s="145">
        <f>SUBTOTAL(9,J32:J32)</f>
        <v>123</v>
      </c>
      <c r="K33" s="145">
        <f>SUBTOTAL(9,K32:K32)</f>
        <v>123</v>
      </c>
      <c r="L33" s="145">
        <f>SUBTOTAL(9,L32:L32)</f>
        <v>0</v>
      </c>
      <c r="M33" s="145"/>
      <c r="N33" s="145"/>
      <c r="O33" s="145"/>
      <c r="P33" s="145"/>
      <c r="Q33" s="145"/>
      <c r="R33" s="145">
        <f>SUBTOTAL(9,R32:R32)</f>
        <v>200821</v>
      </c>
      <c r="S33" s="145">
        <f>SUBTOTAL(9,S32:S32)</f>
        <v>50007</v>
      </c>
      <c r="T33" s="145"/>
    </row>
    <row r="34" spans="1:20" ht="15.6" outlineLevel="2">
      <c r="A34" s="145"/>
      <c r="B34" s="76" t="s">
        <v>83</v>
      </c>
      <c r="C34" s="77"/>
      <c r="D34" s="77"/>
      <c r="E34" s="78">
        <f>SUBTOTAL(9,E26:E32)</f>
        <v>543</v>
      </c>
      <c r="F34" s="79">
        <v>1.2023523293090513E-2</v>
      </c>
      <c r="G34" s="79">
        <v>6.5511603915149041E-3</v>
      </c>
      <c r="H34" s="145">
        <f>SUBTOTAL(9,H26:H32)</f>
        <v>420</v>
      </c>
      <c r="I34" s="145">
        <f>SUBTOTAL(9,I26:I32)</f>
        <v>0</v>
      </c>
      <c r="J34" s="145">
        <f>SUBTOTAL(9,J26:J32)</f>
        <v>123</v>
      </c>
      <c r="K34" s="145">
        <f>SUBTOTAL(9,K26:K32)</f>
        <v>343</v>
      </c>
      <c r="L34" s="145">
        <f>SUBTOTAL(9,L26:L32)</f>
        <v>200</v>
      </c>
      <c r="M34" s="145"/>
      <c r="N34" s="145"/>
      <c r="O34" s="145"/>
      <c r="P34" s="145"/>
      <c r="Q34" s="145"/>
      <c r="R34" s="145">
        <f>SUBTOTAL(9,R26:R32)</f>
        <v>564086</v>
      </c>
      <c r="S34" s="145">
        <f>SUBTOTAL(9,S26:S32)</f>
        <v>307349</v>
      </c>
      <c r="T34" s="145"/>
    </row>
    <row r="35" spans="1:20" hidden="1" outlineLevel="4">
      <c r="A35" s="145">
        <v>3</v>
      </c>
      <c r="B35" s="145" t="s">
        <v>26</v>
      </c>
      <c r="C35" s="145" t="s">
        <v>4</v>
      </c>
      <c r="D35" s="145" t="s">
        <v>16</v>
      </c>
      <c r="E35" s="81">
        <v>176</v>
      </c>
      <c r="F35" s="82">
        <f t="shared" si="0"/>
        <v>6.4168376473063976E-3</v>
      </c>
      <c r="G35" s="82">
        <f t="shared" si="1"/>
        <v>1.140296191077441E-2</v>
      </c>
      <c r="H35" s="145">
        <f t="shared" si="2"/>
        <v>176</v>
      </c>
      <c r="I35" s="145">
        <f t="shared" si="3"/>
        <v>0</v>
      </c>
      <c r="J35" s="145">
        <f t="shared" si="4"/>
        <v>0</v>
      </c>
      <c r="K35" s="145">
        <f t="shared" si="5"/>
        <v>0</v>
      </c>
      <c r="L35" s="145">
        <f t="shared" si="6"/>
        <v>176</v>
      </c>
      <c r="M35" s="145">
        <v>1</v>
      </c>
      <c r="N35" s="145">
        <v>16</v>
      </c>
      <c r="O35" s="145">
        <v>17</v>
      </c>
      <c r="P35" s="145">
        <v>3</v>
      </c>
      <c r="Q35" s="145" t="s">
        <v>17</v>
      </c>
      <c r="R35" s="145">
        <v>97577</v>
      </c>
      <c r="S35" s="145">
        <v>173398</v>
      </c>
      <c r="T35" s="145">
        <v>4</v>
      </c>
    </row>
    <row r="36" spans="1:20" hidden="1" outlineLevel="4">
      <c r="A36" s="145">
        <v>3</v>
      </c>
      <c r="B36" s="145" t="s">
        <v>26</v>
      </c>
      <c r="C36" s="145" t="s">
        <v>4</v>
      </c>
      <c r="D36" s="145" t="s">
        <v>19</v>
      </c>
      <c r="E36" s="81">
        <v>26</v>
      </c>
      <c r="F36" s="82">
        <f t="shared" si="0"/>
        <v>8.2634437321937315E-3</v>
      </c>
      <c r="G36" s="82">
        <f t="shared" si="1"/>
        <v>9.9830840455840449E-3</v>
      </c>
      <c r="H36" s="145">
        <f t="shared" si="2"/>
        <v>26</v>
      </c>
      <c r="I36" s="145">
        <f t="shared" si="3"/>
        <v>0</v>
      </c>
      <c r="J36" s="145">
        <f t="shared" si="4"/>
        <v>0</v>
      </c>
      <c r="K36" s="145">
        <f t="shared" si="5"/>
        <v>0</v>
      </c>
      <c r="L36" s="145">
        <f t="shared" si="6"/>
        <v>26</v>
      </c>
      <c r="M36" s="145">
        <v>1</v>
      </c>
      <c r="N36" s="145">
        <v>16</v>
      </c>
      <c r="O36" s="145">
        <v>18</v>
      </c>
      <c r="P36" s="145">
        <v>3</v>
      </c>
      <c r="Q36" s="145" t="s">
        <v>17</v>
      </c>
      <c r="R36" s="145">
        <v>18563</v>
      </c>
      <c r="S36" s="145">
        <v>22426</v>
      </c>
      <c r="T36" s="145">
        <v>4</v>
      </c>
    </row>
    <row r="37" spans="1:20" hidden="1" outlineLevel="4">
      <c r="A37" s="145">
        <v>3</v>
      </c>
      <c r="B37" s="145" t="s">
        <v>26</v>
      </c>
      <c r="C37" s="145" t="s">
        <v>4</v>
      </c>
      <c r="D37" s="145" t="s">
        <v>20</v>
      </c>
      <c r="E37" s="81">
        <v>303</v>
      </c>
      <c r="F37" s="82">
        <f t="shared" si="0"/>
        <v>7.5395352035203525E-3</v>
      </c>
      <c r="G37" s="82">
        <f t="shared" si="1"/>
        <v>1.3296662999633297E-2</v>
      </c>
      <c r="H37" s="145">
        <f t="shared" si="2"/>
        <v>303</v>
      </c>
      <c r="I37" s="145">
        <f t="shared" si="3"/>
        <v>0</v>
      </c>
      <c r="J37" s="145">
        <f t="shared" si="4"/>
        <v>0</v>
      </c>
      <c r="K37" s="145">
        <f t="shared" si="5"/>
        <v>0</v>
      </c>
      <c r="L37" s="145">
        <f t="shared" si="6"/>
        <v>303</v>
      </c>
      <c r="M37" s="145">
        <v>1</v>
      </c>
      <c r="N37" s="145">
        <v>16</v>
      </c>
      <c r="O37" s="145">
        <v>19</v>
      </c>
      <c r="P37" s="145">
        <v>3</v>
      </c>
      <c r="Q37" s="145" t="s">
        <v>17</v>
      </c>
      <c r="R37" s="145">
        <v>197379</v>
      </c>
      <c r="S37" s="145">
        <v>348096</v>
      </c>
      <c r="T37" s="145">
        <v>4</v>
      </c>
    </row>
    <row r="38" spans="1:20" hidden="1" outlineLevel="4">
      <c r="A38" s="145">
        <v>3</v>
      </c>
      <c r="B38" s="145" t="s">
        <v>26</v>
      </c>
      <c r="C38" s="145" t="s">
        <v>4</v>
      </c>
      <c r="D38" s="145" t="s">
        <v>21</v>
      </c>
      <c r="E38" s="81">
        <v>9</v>
      </c>
      <c r="F38" s="82">
        <f t="shared" si="0"/>
        <v>3.9261831275720169E-3</v>
      </c>
      <c r="G38" s="82">
        <f t="shared" si="1"/>
        <v>1.744727366255144E-2</v>
      </c>
      <c r="H38" s="145">
        <f t="shared" si="2"/>
        <v>9</v>
      </c>
      <c r="I38" s="145">
        <f t="shared" si="3"/>
        <v>0</v>
      </c>
      <c r="J38" s="145">
        <f t="shared" si="4"/>
        <v>0</v>
      </c>
      <c r="K38" s="145">
        <f t="shared" si="5"/>
        <v>0</v>
      </c>
      <c r="L38" s="145">
        <f t="shared" si="6"/>
        <v>9</v>
      </c>
      <c r="M38" s="145">
        <v>1</v>
      </c>
      <c r="N38" s="145">
        <v>16</v>
      </c>
      <c r="O38" s="145">
        <v>20</v>
      </c>
      <c r="P38" s="145">
        <v>3</v>
      </c>
      <c r="Q38" s="145" t="s">
        <v>17</v>
      </c>
      <c r="R38" s="145">
        <v>3053</v>
      </c>
      <c r="S38" s="145">
        <v>13567</v>
      </c>
      <c r="T38" s="145">
        <v>4</v>
      </c>
    </row>
    <row r="39" spans="1:20" hidden="1" outlineLevel="4">
      <c r="A39" s="145">
        <v>3</v>
      </c>
      <c r="B39" s="145" t="s">
        <v>26</v>
      </c>
      <c r="C39" s="145" t="s">
        <v>4</v>
      </c>
      <c r="D39" s="145" t="s">
        <v>22</v>
      </c>
      <c r="E39" s="81">
        <v>11</v>
      </c>
      <c r="F39" s="82">
        <f t="shared" si="0"/>
        <v>7.7967171717171716E-3</v>
      </c>
      <c r="G39" s="82">
        <f t="shared" si="1"/>
        <v>2.4523358585858589E-2</v>
      </c>
      <c r="H39" s="145">
        <f t="shared" si="2"/>
        <v>11</v>
      </c>
      <c r="I39" s="145">
        <f t="shared" si="3"/>
        <v>0</v>
      </c>
      <c r="J39" s="145">
        <f t="shared" si="4"/>
        <v>0</v>
      </c>
      <c r="K39" s="145">
        <f t="shared" si="5"/>
        <v>0</v>
      </c>
      <c r="L39" s="145">
        <f t="shared" si="6"/>
        <v>11</v>
      </c>
      <c r="M39" s="145">
        <v>1</v>
      </c>
      <c r="N39" s="145">
        <v>16</v>
      </c>
      <c r="O39" s="145">
        <v>21</v>
      </c>
      <c r="P39" s="145">
        <v>3</v>
      </c>
      <c r="Q39" s="145" t="s">
        <v>17</v>
      </c>
      <c r="R39" s="145">
        <v>7410</v>
      </c>
      <c r="S39" s="145">
        <v>23307</v>
      </c>
      <c r="T39" s="145">
        <v>4</v>
      </c>
    </row>
    <row r="40" spans="1:20" hidden="1" outlineLevel="4">
      <c r="A40" s="145">
        <v>3</v>
      </c>
      <c r="B40" s="145" t="s">
        <v>26</v>
      </c>
      <c r="C40" s="145" t="s">
        <v>4</v>
      </c>
      <c r="D40" s="145" t="s">
        <v>115</v>
      </c>
      <c r="E40" s="81">
        <v>830</v>
      </c>
      <c r="F40" s="82">
        <f t="shared" si="0"/>
        <v>7.9879239178937966E-3</v>
      </c>
      <c r="G40" s="82">
        <f t="shared" si="1"/>
        <v>4.5143908969210167E-3</v>
      </c>
      <c r="H40" s="145">
        <f t="shared" si="2"/>
        <v>830</v>
      </c>
      <c r="I40" s="145">
        <f t="shared" si="3"/>
        <v>0</v>
      </c>
      <c r="J40" s="145">
        <f t="shared" si="4"/>
        <v>0</v>
      </c>
      <c r="K40" s="145">
        <f t="shared" si="5"/>
        <v>830</v>
      </c>
      <c r="L40" s="145">
        <f t="shared" si="6"/>
        <v>0</v>
      </c>
      <c r="M40" s="145">
        <v>3</v>
      </c>
      <c r="N40" s="145">
        <v>16</v>
      </c>
      <c r="O40" s="145">
        <v>171</v>
      </c>
      <c r="P40" s="145">
        <v>3</v>
      </c>
      <c r="Q40" s="145" t="s">
        <v>17</v>
      </c>
      <c r="R40" s="145">
        <v>572830</v>
      </c>
      <c r="S40" s="145">
        <v>323736</v>
      </c>
      <c r="T40" s="145">
        <v>4</v>
      </c>
    </row>
    <row r="41" spans="1:20" hidden="1" outlineLevel="4">
      <c r="A41" s="145">
        <v>3</v>
      </c>
      <c r="B41" s="145" t="s">
        <v>26</v>
      </c>
      <c r="C41" s="145" t="s">
        <v>4</v>
      </c>
      <c r="D41" s="145" t="s">
        <v>110</v>
      </c>
      <c r="E41" s="81">
        <v>18</v>
      </c>
      <c r="F41" s="82">
        <f t="shared" si="0"/>
        <v>9.2463991769547327E-3</v>
      </c>
      <c r="G41" s="82">
        <f t="shared" si="1"/>
        <v>4.4772376543209874E-3</v>
      </c>
      <c r="H41" s="145">
        <f t="shared" si="2"/>
        <v>18</v>
      </c>
      <c r="I41" s="145">
        <f t="shared" si="3"/>
        <v>0</v>
      </c>
      <c r="J41" s="145">
        <f t="shared" si="4"/>
        <v>0</v>
      </c>
      <c r="K41" s="145">
        <f t="shared" si="5"/>
        <v>18</v>
      </c>
      <c r="L41" s="145">
        <f t="shared" si="6"/>
        <v>0</v>
      </c>
      <c r="M41" s="145">
        <v>3</v>
      </c>
      <c r="N41" s="145">
        <v>16</v>
      </c>
      <c r="O41" s="145">
        <v>207</v>
      </c>
      <c r="P41" s="145">
        <v>3</v>
      </c>
      <c r="Q41" s="145" t="s">
        <v>17</v>
      </c>
      <c r="R41" s="145">
        <v>14380</v>
      </c>
      <c r="S41" s="145">
        <v>6963</v>
      </c>
      <c r="T41" s="145">
        <v>4</v>
      </c>
    </row>
    <row r="42" spans="1:20" hidden="1" outlineLevel="4">
      <c r="A42" s="145">
        <v>3</v>
      </c>
      <c r="B42" s="145" t="s">
        <v>26</v>
      </c>
      <c r="C42" s="145" t="s">
        <v>4</v>
      </c>
      <c r="D42" s="145" t="s">
        <v>107</v>
      </c>
      <c r="E42" s="81">
        <v>248</v>
      </c>
      <c r="F42" s="82">
        <f t="shared" si="0"/>
        <v>5.3497890531660694E-3</v>
      </c>
      <c r="G42" s="82">
        <f t="shared" si="1"/>
        <v>2.800179211469534E-7</v>
      </c>
      <c r="H42" s="145">
        <f t="shared" si="2"/>
        <v>248</v>
      </c>
      <c r="I42" s="145">
        <f t="shared" si="3"/>
        <v>0</v>
      </c>
      <c r="J42" s="145">
        <f t="shared" si="4"/>
        <v>0</v>
      </c>
      <c r="K42" s="145">
        <f t="shared" si="5"/>
        <v>0</v>
      </c>
      <c r="L42" s="145">
        <f t="shared" si="6"/>
        <v>248</v>
      </c>
      <c r="M42" s="145">
        <v>8</v>
      </c>
      <c r="N42" s="145">
        <v>16</v>
      </c>
      <c r="O42" s="145">
        <v>217</v>
      </c>
      <c r="P42" s="145">
        <v>3</v>
      </c>
      <c r="Q42" s="145" t="s">
        <v>17</v>
      </c>
      <c r="R42" s="145">
        <v>114631</v>
      </c>
      <c r="S42" s="145">
        <v>6</v>
      </c>
      <c r="T42" s="145">
        <v>4</v>
      </c>
    </row>
    <row r="43" spans="1:20" hidden="1" outlineLevel="4">
      <c r="A43" s="145">
        <v>3</v>
      </c>
      <c r="B43" s="145" t="s">
        <v>26</v>
      </c>
      <c r="C43" s="145" t="s">
        <v>4</v>
      </c>
      <c r="D43" s="145" t="s">
        <v>111</v>
      </c>
      <c r="E43" s="81">
        <v>4</v>
      </c>
      <c r="F43" s="82">
        <f t="shared" si="0"/>
        <v>8.9091435185185194E-3</v>
      </c>
      <c r="G43" s="82">
        <f t="shared" si="1"/>
        <v>4.6874999999999998E-3</v>
      </c>
      <c r="H43" s="145">
        <f t="shared" si="2"/>
        <v>4</v>
      </c>
      <c r="I43" s="145">
        <f t="shared" si="3"/>
        <v>0</v>
      </c>
      <c r="J43" s="145">
        <f t="shared" si="4"/>
        <v>0</v>
      </c>
      <c r="K43" s="145">
        <f t="shared" si="5"/>
        <v>4</v>
      </c>
      <c r="L43" s="145">
        <f t="shared" si="6"/>
        <v>0</v>
      </c>
      <c r="M43" s="145">
        <v>3</v>
      </c>
      <c r="N43" s="145">
        <v>16</v>
      </c>
      <c r="O43" s="145">
        <v>224</v>
      </c>
      <c r="P43" s="145">
        <v>3</v>
      </c>
      <c r="Q43" s="145" t="s">
        <v>17</v>
      </c>
      <c r="R43" s="145">
        <v>3079</v>
      </c>
      <c r="S43" s="145">
        <v>1620</v>
      </c>
      <c r="T43" s="145">
        <v>4</v>
      </c>
    </row>
    <row r="44" spans="1:20" outlineLevel="3" collapsed="1">
      <c r="A44" s="145"/>
      <c r="B44" s="145"/>
      <c r="C44" s="146" t="s">
        <v>144</v>
      </c>
      <c r="D44" s="147"/>
      <c r="E44" s="148">
        <f>SUBTOTAL(9,E35:E43)</f>
        <v>1625</v>
      </c>
      <c r="F44" s="149"/>
      <c r="G44" s="149"/>
      <c r="H44" s="145">
        <f>SUBTOTAL(9,H35:H43)</f>
        <v>1625</v>
      </c>
      <c r="I44" s="145">
        <f>SUBTOTAL(9,I35:I43)</f>
        <v>0</v>
      </c>
      <c r="J44" s="145">
        <f>SUBTOTAL(9,J35:J43)</f>
        <v>0</v>
      </c>
      <c r="K44" s="145">
        <f>SUBTOTAL(9,K35:K43)</f>
        <v>852</v>
      </c>
      <c r="L44" s="145">
        <f>SUBTOTAL(9,L35:L43)</f>
        <v>773</v>
      </c>
      <c r="M44" s="145"/>
      <c r="N44" s="145"/>
      <c r="O44" s="145"/>
      <c r="P44" s="145"/>
      <c r="Q44" s="145"/>
      <c r="R44" s="145">
        <f>SUBTOTAL(9,R35:R43)</f>
        <v>1028902</v>
      </c>
      <c r="S44" s="145">
        <f>SUBTOTAL(9,S35:S43)</f>
        <v>913119</v>
      </c>
      <c r="T44" s="145"/>
    </row>
    <row r="45" spans="1:20" ht="15.6" outlineLevel="2">
      <c r="A45" s="145"/>
      <c r="B45" s="76" t="s">
        <v>84</v>
      </c>
      <c r="C45" s="77"/>
      <c r="D45" s="77"/>
      <c r="E45" s="78">
        <f>SUBTOTAL(9,E35:E43)</f>
        <v>1625</v>
      </c>
      <c r="F45" s="79">
        <v>7.3283618233618225E-3</v>
      </c>
      <c r="G45" s="79">
        <v>6.5036965811965811E-3</v>
      </c>
      <c r="H45" s="145">
        <f>SUBTOTAL(9,H35:H43)</f>
        <v>1625</v>
      </c>
      <c r="I45" s="145">
        <f>SUBTOTAL(9,I35:I43)</f>
        <v>0</v>
      </c>
      <c r="J45" s="145">
        <f>SUBTOTAL(9,J35:J43)</f>
        <v>0</v>
      </c>
      <c r="K45" s="145">
        <f>SUBTOTAL(9,K35:K43)</f>
        <v>852</v>
      </c>
      <c r="L45" s="145">
        <f>SUBTOTAL(9,L35:L43)</f>
        <v>773</v>
      </c>
      <c r="M45" s="145"/>
      <c r="N45" s="145"/>
      <c r="O45" s="145"/>
      <c r="P45" s="145"/>
      <c r="Q45" s="145"/>
      <c r="R45" s="145">
        <f>SUBTOTAL(9,R35:R43)</f>
        <v>1028902</v>
      </c>
      <c r="S45" s="145">
        <f>SUBTOTAL(9,S35:S43)</f>
        <v>913119</v>
      </c>
      <c r="T45" s="145"/>
    </row>
    <row r="46" spans="1:20" hidden="1" outlineLevel="4">
      <c r="A46" s="145">
        <v>3</v>
      </c>
      <c r="B46" s="145" t="s">
        <v>27</v>
      </c>
      <c r="C46" s="145" t="s">
        <v>4</v>
      </c>
      <c r="D46" s="145" t="s">
        <v>16</v>
      </c>
      <c r="E46" s="81">
        <v>198</v>
      </c>
      <c r="F46" s="82">
        <f t="shared" si="0"/>
        <v>7.3168607369996259E-3</v>
      </c>
      <c r="G46" s="82">
        <f t="shared" si="1"/>
        <v>1.4927691264496818E-2</v>
      </c>
      <c r="H46" s="145">
        <f t="shared" si="2"/>
        <v>198</v>
      </c>
      <c r="I46" s="145">
        <f t="shared" si="3"/>
        <v>0</v>
      </c>
      <c r="J46" s="145">
        <f t="shared" si="4"/>
        <v>0</v>
      </c>
      <c r="K46" s="145">
        <f t="shared" si="5"/>
        <v>0</v>
      </c>
      <c r="L46" s="145">
        <f t="shared" si="6"/>
        <v>198</v>
      </c>
      <c r="M46" s="145">
        <v>1</v>
      </c>
      <c r="N46" s="145">
        <v>26</v>
      </c>
      <c r="O46" s="145">
        <v>17</v>
      </c>
      <c r="P46" s="145">
        <v>3</v>
      </c>
      <c r="Q46" s="145" t="s">
        <v>17</v>
      </c>
      <c r="R46" s="145">
        <v>125171</v>
      </c>
      <c r="S46" s="145">
        <v>255371</v>
      </c>
      <c r="T46" s="145">
        <v>4</v>
      </c>
    </row>
    <row r="47" spans="1:20" hidden="1" outlineLevel="4">
      <c r="A47" s="145">
        <v>3</v>
      </c>
      <c r="B47" s="145" t="s">
        <v>27</v>
      </c>
      <c r="C47" s="145" t="s">
        <v>4</v>
      </c>
      <c r="D47" s="145" t="s">
        <v>19</v>
      </c>
      <c r="E47" s="81">
        <v>106</v>
      </c>
      <c r="F47" s="82">
        <f t="shared" si="0"/>
        <v>7.1470999301187976E-3</v>
      </c>
      <c r="G47" s="82">
        <f t="shared" si="1"/>
        <v>1.2398672257162823E-2</v>
      </c>
      <c r="H47" s="145">
        <f t="shared" si="2"/>
        <v>106</v>
      </c>
      <c r="I47" s="145">
        <f t="shared" si="3"/>
        <v>0</v>
      </c>
      <c r="J47" s="145">
        <f t="shared" si="4"/>
        <v>0</v>
      </c>
      <c r="K47" s="145">
        <f t="shared" si="5"/>
        <v>0</v>
      </c>
      <c r="L47" s="145">
        <f t="shared" si="6"/>
        <v>106</v>
      </c>
      <c r="M47" s="145">
        <v>1</v>
      </c>
      <c r="N47" s="145">
        <v>26</v>
      </c>
      <c r="O47" s="145">
        <v>18</v>
      </c>
      <c r="P47" s="145">
        <v>3</v>
      </c>
      <c r="Q47" s="145" t="s">
        <v>17</v>
      </c>
      <c r="R47" s="145">
        <v>65456</v>
      </c>
      <c r="S47" s="145">
        <v>113552</v>
      </c>
      <c r="T47" s="145">
        <v>4</v>
      </c>
    </row>
    <row r="48" spans="1:20" hidden="1" outlineLevel="4">
      <c r="A48" s="145">
        <v>3</v>
      </c>
      <c r="B48" s="145" t="s">
        <v>27</v>
      </c>
      <c r="C48" s="145" t="s">
        <v>4</v>
      </c>
      <c r="D48" s="145" t="s">
        <v>21</v>
      </c>
      <c r="E48" s="81">
        <v>20</v>
      </c>
      <c r="F48" s="82">
        <f t="shared" si="0"/>
        <v>8.4056712962962965E-3</v>
      </c>
      <c r="G48" s="82">
        <f t="shared" si="1"/>
        <v>2.1989583333333333E-2</v>
      </c>
      <c r="H48" s="145">
        <f t="shared" si="2"/>
        <v>20</v>
      </c>
      <c r="I48" s="145">
        <f t="shared" si="3"/>
        <v>0</v>
      </c>
      <c r="J48" s="145">
        <f t="shared" si="4"/>
        <v>0</v>
      </c>
      <c r="K48" s="145">
        <f t="shared" si="5"/>
        <v>0</v>
      </c>
      <c r="L48" s="145">
        <f t="shared" si="6"/>
        <v>20</v>
      </c>
      <c r="M48" s="145">
        <v>1</v>
      </c>
      <c r="N48" s="145">
        <v>26</v>
      </c>
      <c r="O48" s="145">
        <v>20</v>
      </c>
      <c r="P48" s="145">
        <v>3</v>
      </c>
      <c r="Q48" s="145" t="s">
        <v>17</v>
      </c>
      <c r="R48" s="145">
        <v>14525</v>
      </c>
      <c r="S48" s="145">
        <v>37998</v>
      </c>
      <c r="T48" s="145">
        <v>4</v>
      </c>
    </row>
    <row r="49" spans="1:20" hidden="1" outlineLevel="4">
      <c r="A49" s="145">
        <v>3</v>
      </c>
      <c r="B49" s="145" t="s">
        <v>27</v>
      </c>
      <c r="C49" s="145" t="s">
        <v>4</v>
      </c>
      <c r="D49" s="145" t="s">
        <v>109</v>
      </c>
      <c r="E49" s="81">
        <v>242</v>
      </c>
      <c r="F49" s="82">
        <f t="shared" si="0"/>
        <v>8.4994834710743795E-3</v>
      </c>
      <c r="G49" s="82">
        <f t="shared" si="1"/>
        <v>4.451140189776554E-3</v>
      </c>
      <c r="H49" s="145">
        <f t="shared" si="2"/>
        <v>242</v>
      </c>
      <c r="I49" s="145">
        <f t="shared" si="3"/>
        <v>0</v>
      </c>
      <c r="J49" s="145">
        <f t="shared" si="4"/>
        <v>0</v>
      </c>
      <c r="K49" s="145">
        <f t="shared" si="5"/>
        <v>242</v>
      </c>
      <c r="L49" s="145">
        <f t="shared" si="6"/>
        <v>0</v>
      </c>
      <c r="M49" s="145">
        <v>3</v>
      </c>
      <c r="N49" s="145">
        <v>26</v>
      </c>
      <c r="O49" s="145">
        <v>162</v>
      </c>
      <c r="P49" s="145">
        <v>3</v>
      </c>
      <c r="Q49" s="145" t="s">
        <v>17</v>
      </c>
      <c r="R49" s="145">
        <v>177714</v>
      </c>
      <c r="S49" s="145">
        <v>93068</v>
      </c>
      <c r="T49" s="145">
        <v>4</v>
      </c>
    </row>
    <row r="50" spans="1:20" hidden="1" outlineLevel="4">
      <c r="A50" s="145">
        <v>3</v>
      </c>
      <c r="B50" s="145" t="s">
        <v>27</v>
      </c>
      <c r="C50" s="145" t="s">
        <v>4</v>
      </c>
      <c r="D50" s="145" t="s">
        <v>107</v>
      </c>
      <c r="E50" s="81">
        <v>135</v>
      </c>
      <c r="F50" s="82">
        <f t="shared" si="0"/>
        <v>8.165723593964334E-3</v>
      </c>
      <c r="G50" s="82">
        <f t="shared" si="1"/>
        <v>1.7146776406035666E-7</v>
      </c>
      <c r="H50" s="145">
        <f t="shared" si="2"/>
        <v>135</v>
      </c>
      <c r="I50" s="145">
        <f t="shared" si="3"/>
        <v>0</v>
      </c>
      <c r="J50" s="145">
        <f t="shared" si="4"/>
        <v>0</v>
      </c>
      <c r="K50" s="145">
        <f t="shared" si="5"/>
        <v>0</v>
      </c>
      <c r="L50" s="145">
        <f t="shared" si="6"/>
        <v>135</v>
      </c>
      <c r="M50" s="145">
        <v>8</v>
      </c>
      <c r="N50" s="145">
        <v>26</v>
      </c>
      <c r="O50" s="145">
        <v>217</v>
      </c>
      <c r="P50" s="145">
        <v>3</v>
      </c>
      <c r="Q50" s="145" t="s">
        <v>17</v>
      </c>
      <c r="R50" s="145">
        <v>95245</v>
      </c>
      <c r="S50" s="145">
        <v>2</v>
      </c>
      <c r="T50" s="145">
        <v>4</v>
      </c>
    </row>
    <row r="51" spans="1:20" outlineLevel="3" collapsed="1">
      <c r="A51" s="145"/>
      <c r="B51" s="145"/>
      <c r="C51" s="146" t="s">
        <v>144</v>
      </c>
      <c r="D51" s="147"/>
      <c r="E51" s="148">
        <f>SUBTOTAL(9,E46:E50)</f>
        <v>701</v>
      </c>
      <c r="F51" s="149"/>
      <c r="G51" s="149"/>
      <c r="H51" s="145">
        <f>SUBTOTAL(9,H46:H50)</f>
        <v>701</v>
      </c>
      <c r="I51" s="145">
        <f>SUBTOTAL(9,I46:I50)</f>
        <v>0</v>
      </c>
      <c r="J51" s="145">
        <f>SUBTOTAL(9,J46:J50)</f>
        <v>0</v>
      </c>
      <c r="K51" s="145">
        <f>SUBTOTAL(9,K46:K50)</f>
        <v>242</v>
      </c>
      <c r="L51" s="145">
        <f>SUBTOTAL(9,L46:L50)</f>
        <v>459</v>
      </c>
      <c r="M51" s="145"/>
      <c r="N51" s="145"/>
      <c r="O51" s="145"/>
      <c r="P51" s="145"/>
      <c r="Q51" s="145"/>
      <c r="R51" s="145">
        <f>SUBTOTAL(9,R46:R50)</f>
        <v>478111</v>
      </c>
      <c r="S51" s="145">
        <f>SUBTOTAL(9,S46:S50)</f>
        <v>499991</v>
      </c>
      <c r="T51" s="145"/>
    </row>
    <row r="52" spans="1:20" hidden="1" outlineLevel="4">
      <c r="A52" s="145">
        <v>3</v>
      </c>
      <c r="B52" s="145" t="s">
        <v>27</v>
      </c>
      <c r="C52" s="145" t="s">
        <v>5</v>
      </c>
      <c r="D52" s="145" t="s">
        <v>28</v>
      </c>
      <c r="E52" s="81">
        <v>20</v>
      </c>
      <c r="F52" s="82">
        <f t="shared" si="0"/>
        <v>1.167650462962963E-2</v>
      </c>
      <c r="G52" s="82">
        <f t="shared" si="1"/>
        <v>9.1446759259259259E-3</v>
      </c>
      <c r="H52" s="145">
        <f t="shared" si="2"/>
        <v>0</v>
      </c>
      <c r="I52" s="145">
        <f t="shared" si="3"/>
        <v>20</v>
      </c>
      <c r="J52" s="145">
        <f t="shared" si="4"/>
        <v>0</v>
      </c>
      <c r="K52" s="145">
        <f t="shared" si="5"/>
        <v>0</v>
      </c>
      <c r="L52" s="145">
        <f t="shared" si="6"/>
        <v>20</v>
      </c>
      <c r="M52" s="145">
        <v>1</v>
      </c>
      <c r="N52" s="145">
        <v>26</v>
      </c>
      <c r="O52" s="145">
        <v>173</v>
      </c>
      <c r="P52" s="145">
        <v>12</v>
      </c>
      <c r="Q52" s="145" t="s">
        <v>29</v>
      </c>
      <c r="R52" s="145">
        <v>20177</v>
      </c>
      <c r="S52" s="145">
        <v>15802</v>
      </c>
      <c r="T52" s="145">
        <v>4</v>
      </c>
    </row>
    <row r="53" spans="1:20" hidden="1" outlineLevel="4">
      <c r="A53" s="145">
        <v>3</v>
      </c>
      <c r="B53" s="145" t="s">
        <v>27</v>
      </c>
      <c r="C53" s="145" t="s">
        <v>5</v>
      </c>
      <c r="D53" s="145" t="s">
        <v>30</v>
      </c>
      <c r="E53" s="81">
        <v>36</v>
      </c>
      <c r="F53" s="82">
        <f t="shared" si="0"/>
        <v>2.0365226337448562E-2</v>
      </c>
      <c r="G53" s="82">
        <f t="shared" si="1"/>
        <v>3.675604423868313E-2</v>
      </c>
      <c r="H53" s="145">
        <f t="shared" si="2"/>
        <v>0</v>
      </c>
      <c r="I53" s="145">
        <f t="shared" si="3"/>
        <v>36</v>
      </c>
      <c r="J53" s="145">
        <f t="shared" si="4"/>
        <v>0</v>
      </c>
      <c r="K53" s="145">
        <f t="shared" si="5"/>
        <v>0</v>
      </c>
      <c r="L53" s="145">
        <f t="shared" si="6"/>
        <v>36</v>
      </c>
      <c r="M53" s="145">
        <v>1</v>
      </c>
      <c r="N53" s="145">
        <v>26</v>
      </c>
      <c r="O53" s="145">
        <v>174</v>
      </c>
      <c r="P53" s="145">
        <v>12</v>
      </c>
      <c r="Q53" s="145" t="s">
        <v>29</v>
      </c>
      <c r="R53" s="145">
        <v>63344</v>
      </c>
      <c r="S53" s="145">
        <v>114326</v>
      </c>
      <c r="T53" s="145">
        <v>4</v>
      </c>
    </row>
    <row r="54" spans="1:20" hidden="1" outlineLevel="4">
      <c r="A54" s="145">
        <v>3</v>
      </c>
      <c r="B54" s="145" t="s">
        <v>27</v>
      </c>
      <c r="C54" s="145" t="s">
        <v>5</v>
      </c>
      <c r="D54" s="145" t="s">
        <v>31</v>
      </c>
      <c r="E54" s="81">
        <v>16</v>
      </c>
      <c r="F54" s="82">
        <f t="shared" si="0"/>
        <v>3.2688802083333336E-2</v>
      </c>
      <c r="G54" s="82">
        <f t="shared" si="1"/>
        <v>5.4796006944444448E-2</v>
      </c>
      <c r="H54" s="145">
        <f t="shared" si="2"/>
        <v>0</v>
      </c>
      <c r="I54" s="145">
        <f t="shared" si="3"/>
        <v>16</v>
      </c>
      <c r="J54" s="145">
        <f t="shared" si="4"/>
        <v>0</v>
      </c>
      <c r="K54" s="145">
        <f t="shared" si="5"/>
        <v>0</v>
      </c>
      <c r="L54" s="145">
        <f t="shared" si="6"/>
        <v>16</v>
      </c>
      <c r="M54" s="145">
        <v>1</v>
      </c>
      <c r="N54" s="145">
        <v>26</v>
      </c>
      <c r="O54" s="145">
        <v>175</v>
      </c>
      <c r="P54" s="145">
        <v>12</v>
      </c>
      <c r="Q54" s="145" t="s">
        <v>29</v>
      </c>
      <c r="R54" s="145">
        <v>45189</v>
      </c>
      <c r="S54" s="145">
        <v>75750</v>
      </c>
      <c r="T54" s="145">
        <v>4</v>
      </c>
    </row>
    <row r="55" spans="1:20" hidden="1" outlineLevel="4">
      <c r="A55" s="145">
        <v>3</v>
      </c>
      <c r="B55" s="145" t="s">
        <v>27</v>
      </c>
      <c r="C55" s="145" t="s">
        <v>5</v>
      </c>
      <c r="D55" s="145" t="s">
        <v>116</v>
      </c>
      <c r="E55" s="81">
        <v>34</v>
      </c>
      <c r="F55" s="82">
        <f t="shared" si="0"/>
        <v>7.7917347494553379E-3</v>
      </c>
      <c r="G55" s="82">
        <f t="shared" si="1"/>
        <v>8.6567265795206971E-3</v>
      </c>
      <c r="H55" s="145">
        <f t="shared" si="2"/>
        <v>0</v>
      </c>
      <c r="I55" s="145">
        <f t="shared" si="3"/>
        <v>34</v>
      </c>
      <c r="J55" s="145">
        <f t="shared" si="4"/>
        <v>0</v>
      </c>
      <c r="K55" s="145">
        <f t="shared" si="5"/>
        <v>34</v>
      </c>
      <c r="L55" s="145">
        <f t="shared" si="6"/>
        <v>0</v>
      </c>
      <c r="M55" s="145">
        <v>3</v>
      </c>
      <c r="N55" s="145">
        <v>26</v>
      </c>
      <c r="O55" s="145">
        <v>176</v>
      </c>
      <c r="P55" s="145">
        <v>12</v>
      </c>
      <c r="Q55" s="145" t="s">
        <v>29</v>
      </c>
      <c r="R55" s="145">
        <v>22889</v>
      </c>
      <c r="S55" s="145">
        <v>25430</v>
      </c>
      <c r="T55" s="145">
        <v>4</v>
      </c>
    </row>
    <row r="56" spans="1:20" hidden="1" outlineLevel="4">
      <c r="A56" s="145">
        <v>3</v>
      </c>
      <c r="B56" s="145" t="s">
        <v>27</v>
      </c>
      <c r="C56" s="145" t="s">
        <v>5</v>
      </c>
      <c r="D56" s="145" t="s">
        <v>117</v>
      </c>
      <c r="E56" s="81">
        <v>130</v>
      </c>
      <c r="F56" s="82">
        <f t="shared" si="0"/>
        <v>1.3472311253561253E-2</v>
      </c>
      <c r="G56" s="82">
        <f t="shared" si="1"/>
        <v>1.6153133903133901E-2</v>
      </c>
      <c r="H56" s="145">
        <f t="shared" si="2"/>
        <v>0</v>
      </c>
      <c r="I56" s="145">
        <f t="shared" si="3"/>
        <v>130</v>
      </c>
      <c r="J56" s="145">
        <f t="shared" si="4"/>
        <v>0</v>
      </c>
      <c r="K56" s="145">
        <f t="shared" si="5"/>
        <v>130</v>
      </c>
      <c r="L56" s="145">
        <f t="shared" si="6"/>
        <v>0</v>
      </c>
      <c r="M56" s="145">
        <v>3</v>
      </c>
      <c r="N56" s="145">
        <v>26</v>
      </c>
      <c r="O56" s="145">
        <v>177</v>
      </c>
      <c r="P56" s="145">
        <v>12</v>
      </c>
      <c r="Q56" s="145" t="s">
        <v>29</v>
      </c>
      <c r="R56" s="145">
        <v>151321</v>
      </c>
      <c r="S56" s="145">
        <v>181432</v>
      </c>
      <c r="T56" s="145">
        <v>4</v>
      </c>
    </row>
    <row r="57" spans="1:20" hidden="1" outlineLevel="4">
      <c r="A57" s="145">
        <v>3</v>
      </c>
      <c r="B57" s="145" t="s">
        <v>27</v>
      </c>
      <c r="C57" s="145" t="s">
        <v>5</v>
      </c>
      <c r="D57" s="145" t="s">
        <v>118</v>
      </c>
      <c r="E57" s="81">
        <v>14</v>
      </c>
      <c r="F57" s="82">
        <f t="shared" si="0"/>
        <v>2.6993220899470899E-2</v>
      </c>
      <c r="G57" s="82">
        <f t="shared" si="1"/>
        <v>3.922867063492063E-2</v>
      </c>
      <c r="H57" s="145">
        <f t="shared" si="2"/>
        <v>0</v>
      </c>
      <c r="I57" s="145">
        <f t="shared" si="3"/>
        <v>14</v>
      </c>
      <c r="J57" s="145">
        <f t="shared" si="4"/>
        <v>0</v>
      </c>
      <c r="K57" s="145">
        <f t="shared" si="5"/>
        <v>14</v>
      </c>
      <c r="L57" s="145">
        <f t="shared" si="6"/>
        <v>0</v>
      </c>
      <c r="M57" s="145">
        <v>3</v>
      </c>
      <c r="N57" s="145">
        <v>26</v>
      </c>
      <c r="O57" s="145">
        <v>178</v>
      </c>
      <c r="P57" s="145">
        <v>12</v>
      </c>
      <c r="Q57" s="145" t="s">
        <v>29</v>
      </c>
      <c r="R57" s="145">
        <v>32651</v>
      </c>
      <c r="S57" s="145">
        <v>47451</v>
      </c>
      <c r="T57" s="145">
        <v>4</v>
      </c>
    </row>
    <row r="58" spans="1:20" hidden="1" outlineLevel="4">
      <c r="A58" s="145">
        <v>3</v>
      </c>
      <c r="B58" s="145" t="s">
        <v>27</v>
      </c>
      <c r="C58" s="145" t="s">
        <v>5</v>
      </c>
      <c r="D58" s="145" t="s">
        <v>32</v>
      </c>
      <c r="E58" s="81">
        <v>23</v>
      </c>
      <c r="F58" s="82">
        <f t="shared" si="0"/>
        <v>1.4879227053140095E-2</v>
      </c>
      <c r="G58" s="82">
        <f t="shared" si="1"/>
        <v>5.6482487922705313E-2</v>
      </c>
      <c r="H58" s="145">
        <f t="shared" si="2"/>
        <v>0</v>
      </c>
      <c r="I58" s="145">
        <f t="shared" si="3"/>
        <v>23</v>
      </c>
      <c r="J58" s="145">
        <f t="shared" si="4"/>
        <v>0</v>
      </c>
      <c r="K58" s="145">
        <f t="shared" si="5"/>
        <v>0</v>
      </c>
      <c r="L58" s="145">
        <f t="shared" si="6"/>
        <v>23</v>
      </c>
      <c r="M58" s="145">
        <v>1</v>
      </c>
      <c r="N58" s="145">
        <v>26</v>
      </c>
      <c r="O58" s="145">
        <v>199</v>
      </c>
      <c r="P58" s="145">
        <v>12</v>
      </c>
      <c r="Q58" s="145" t="s">
        <v>29</v>
      </c>
      <c r="R58" s="145">
        <v>29568</v>
      </c>
      <c r="S58" s="145">
        <v>112242</v>
      </c>
      <c r="T58" s="145">
        <v>4</v>
      </c>
    </row>
    <row r="59" spans="1:20" hidden="1" outlineLevel="4">
      <c r="A59" s="145">
        <v>3</v>
      </c>
      <c r="B59" s="145" t="s">
        <v>27</v>
      </c>
      <c r="C59" s="145" t="s">
        <v>5</v>
      </c>
      <c r="D59" s="145" t="s">
        <v>119</v>
      </c>
      <c r="E59" s="81">
        <v>13</v>
      </c>
      <c r="F59" s="82">
        <f t="shared" si="0"/>
        <v>1.9709757834757834E-2</v>
      </c>
      <c r="G59" s="82">
        <f t="shared" si="1"/>
        <v>5.4821937321937325E-2</v>
      </c>
      <c r="H59" s="145">
        <f t="shared" si="2"/>
        <v>0</v>
      </c>
      <c r="I59" s="145">
        <f t="shared" si="3"/>
        <v>13</v>
      </c>
      <c r="J59" s="145">
        <f t="shared" si="4"/>
        <v>0</v>
      </c>
      <c r="K59" s="145">
        <f t="shared" si="5"/>
        <v>13</v>
      </c>
      <c r="L59" s="145">
        <f t="shared" si="6"/>
        <v>0</v>
      </c>
      <c r="M59" s="145">
        <v>3</v>
      </c>
      <c r="N59" s="145">
        <v>26</v>
      </c>
      <c r="O59" s="145">
        <v>200</v>
      </c>
      <c r="P59" s="145">
        <v>12</v>
      </c>
      <c r="Q59" s="145" t="s">
        <v>29</v>
      </c>
      <c r="R59" s="145">
        <v>22138</v>
      </c>
      <c r="S59" s="145">
        <v>61576</v>
      </c>
      <c r="T59" s="145">
        <v>4</v>
      </c>
    </row>
    <row r="60" spans="1:20" outlineLevel="3" collapsed="1">
      <c r="A60" s="145"/>
      <c r="B60" s="145"/>
      <c r="C60" s="150" t="s">
        <v>145</v>
      </c>
      <c r="D60" s="151"/>
      <c r="E60" s="152">
        <f>SUBTOTAL(9,E52:E59)</f>
        <v>286</v>
      </c>
      <c r="F60" s="153"/>
      <c r="G60" s="153"/>
      <c r="H60" s="145">
        <f>SUBTOTAL(9,H52:H59)</f>
        <v>0</v>
      </c>
      <c r="I60" s="145">
        <f>SUBTOTAL(9,I52:I59)</f>
        <v>286</v>
      </c>
      <c r="J60" s="145">
        <f>SUBTOTAL(9,J52:J59)</f>
        <v>0</v>
      </c>
      <c r="K60" s="145">
        <f>SUBTOTAL(9,K52:K59)</f>
        <v>191</v>
      </c>
      <c r="L60" s="145">
        <f>SUBTOTAL(9,L52:L59)</f>
        <v>95</v>
      </c>
      <c r="M60" s="145"/>
      <c r="N60" s="145"/>
      <c r="O60" s="145"/>
      <c r="P60" s="145"/>
      <c r="Q60" s="145"/>
      <c r="R60" s="145">
        <f>SUBTOTAL(9,R52:R59)</f>
        <v>387277</v>
      </c>
      <c r="S60" s="145">
        <f>SUBTOTAL(9,S52:S59)</f>
        <v>634009</v>
      </c>
      <c r="T60" s="145"/>
    </row>
    <row r="61" spans="1:20" hidden="1" outlineLevel="4">
      <c r="A61" s="145">
        <v>3</v>
      </c>
      <c r="B61" s="145" t="s">
        <v>27</v>
      </c>
      <c r="C61" s="145" t="s">
        <v>6</v>
      </c>
      <c r="D61" s="145" t="s">
        <v>33</v>
      </c>
      <c r="E61" s="81">
        <v>7</v>
      </c>
      <c r="F61" s="82">
        <f t="shared" si="0"/>
        <v>1.1016865079365079E-2</v>
      </c>
      <c r="G61" s="82">
        <f t="shared" si="1"/>
        <v>4.1501322751322749E-4</v>
      </c>
      <c r="H61" s="145">
        <f t="shared" si="2"/>
        <v>0</v>
      </c>
      <c r="I61" s="145">
        <f t="shared" si="3"/>
        <v>0</v>
      </c>
      <c r="J61" s="145">
        <f t="shared" si="4"/>
        <v>7</v>
      </c>
      <c r="K61" s="145">
        <f t="shared" si="5"/>
        <v>0</v>
      </c>
      <c r="L61" s="145">
        <f t="shared" si="6"/>
        <v>7</v>
      </c>
      <c r="M61" s="145">
        <v>1</v>
      </c>
      <c r="N61" s="145">
        <v>26</v>
      </c>
      <c r="O61" s="145">
        <v>86</v>
      </c>
      <c r="P61" s="145">
        <v>5</v>
      </c>
      <c r="Q61" s="145" t="s">
        <v>6</v>
      </c>
      <c r="R61" s="145">
        <v>6663</v>
      </c>
      <c r="S61" s="145">
        <v>251</v>
      </c>
      <c r="T61" s="145">
        <v>4</v>
      </c>
    </row>
    <row r="62" spans="1:20" hidden="1" outlineLevel="4">
      <c r="A62" s="145">
        <v>3</v>
      </c>
      <c r="B62" s="145" t="s">
        <v>27</v>
      </c>
      <c r="C62" s="145" t="s">
        <v>6</v>
      </c>
      <c r="D62" s="145" t="s">
        <v>34</v>
      </c>
      <c r="E62" s="81">
        <v>747</v>
      </c>
      <c r="F62" s="82">
        <f t="shared" si="0"/>
        <v>1.0038239377262134E-2</v>
      </c>
      <c r="G62" s="82">
        <f t="shared" si="1"/>
        <v>9.561703604541624E-4</v>
      </c>
      <c r="H62" s="145">
        <f t="shared" si="2"/>
        <v>0</v>
      </c>
      <c r="I62" s="145">
        <f t="shared" si="3"/>
        <v>0</v>
      </c>
      <c r="J62" s="145">
        <f t="shared" si="4"/>
        <v>747</v>
      </c>
      <c r="K62" s="145">
        <f t="shared" si="5"/>
        <v>0</v>
      </c>
      <c r="L62" s="145">
        <f t="shared" si="6"/>
        <v>747</v>
      </c>
      <c r="M62" s="145">
        <v>1</v>
      </c>
      <c r="N62" s="145">
        <v>26</v>
      </c>
      <c r="O62" s="145">
        <v>103</v>
      </c>
      <c r="P62" s="145">
        <v>5</v>
      </c>
      <c r="Q62" s="145" t="s">
        <v>6</v>
      </c>
      <c r="R62" s="145">
        <v>647876</v>
      </c>
      <c r="S62" s="145">
        <v>61712</v>
      </c>
      <c r="T62" s="145">
        <v>4</v>
      </c>
    </row>
    <row r="63" spans="1:20" hidden="1" outlineLevel="4">
      <c r="A63" s="145">
        <v>3</v>
      </c>
      <c r="B63" s="145" t="s">
        <v>27</v>
      </c>
      <c r="C63" s="145" t="s">
        <v>6</v>
      </c>
      <c r="D63" s="145" t="s">
        <v>114</v>
      </c>
      <c r="E63" s="81">
        <v>83</v>
      </c>
      <c r="F63" s="82">
        <f t="shared" si="0"/>
        <v>8.4801706827309226E-3</v>
      </c>
      <c r="G63" s="82">
        <f t="shared" si="1"/>
        <v>1.1429049531459169E-3</v>
      </c>
      <c r="H63" s="145">
        <f t="shared" si="2"/>
        <v>0</v>
      </c>
      <c r="I63" s="145">
        <f t="shared" si="3"/>
        <v>0</v>
      </c>
      <c r="J63" s="145">
        <f t="shared" si="4"/>
        <v>83</v>
      </c>
      <c r="K63" s="145">
        <f t="shared" si="5"/>
        <v>83</v>
      </c>
      <c r="L63" s="145">
        <f t="shared" si="6"/>
        <v>0</v>
      </c>
      <c r="M63" s="145">
        <v>3</v>
      </c>
      <c r="N63" s="145">
        <v>26</v>
      </c>
      <c r="O63" s="145">
        <v>169</v>
      </c>
      <c r="P63" s="145">
        <v>5</v>
      </c>
      <c r="Q63" s="145" t="s">
        <v>6</v>
      </c>
      <c r="R63" s="145">
        <v>60813</v>
      </c>
      <c r="S63" s="145">
        <v>8196</v>
      </c>
      <c r="T63" s="145">
        <v>4</v>
      </c>
    </row>
    <row r="64" spans="1:20" hidden="1" outlineLevel="4">
      <c r="A64" s="145">
        <v>3</v>
      </c>
      <c r="B64" s="145" t="s">
        <v>27</v>
      </c>
      <c r="C64" s="145" t="s">
        <v>6</v>
      </c>
      <c r="D64" s="145" t="s">
        <v>35</v>
      </c>
      <c r="E64" s="81">
        <v>44</v>
      </c>
      <c r="F64" s="82">
        <f t="shared" si="0"/>
        <v>1.3122106481481481E-2</v>
      </c>
      <c r="G64" s="82">
        <f t="shared" si="1"/>
        <v>2.4584385521885521E-3</v>
      </c>
      <c r="H64" s="145">
        <f t="shared" si="2"/>
        <v>0</v>
      </c>
      <c r="I64" s="145">
        <f t="shared" si="3"/>
        <v>0</v>
      </c>
      <c r="J64" s="145">
        <f t="shared" si="4"/>
        <v>44</v>
      </c>
      <c r="K64" s="145">
        <f t="shared" si="5"/>
        <v>0</v>
      </c>
      <c r="L64" s="145">
        <f t="shared" si="6"/>
        <v>44</v>
      </c>
      <c r="M64" s="145">
        <v>1</v>
      </c>
      <c r="N64" s="145">
        <v>26</v>
      </c>
      <c r="O64" s="145">
        <v>172</v>
      </c>
      <c r="P64" s="145">
        <v>5</v>
      </c>
      <c r="Q64" s="145" t="s">
        <v>6</v>
      </c>
      <c r="R64" s="145">
        <v>49885</v>
      </c>
      <c r="S64" s="145">
        <v>9346</v>
      </c>
      <c r="T64" s="145">
        <v>4</v>
      </c>
    </row>
    <row r="65" spans="1:20" outlineLevel="3" collapsed="1">
      <c r="A65" s="145"/>
      <c r="B65" s="145"/>
      <c r="C65" s="143" t="s">
        <v>146</v>
      </c>
      <c r="D65" s="144"/>
      <c r="E65" s="154">
        <f>SUBTOTAL(9,E61:E64)</f>
        <v>881</v>
      </c>
      <c r="F65" s="155"/>
      <c r="G65" s="155"/>
      <c r="H65" s="145">
        <f>SUBTOTAL(9,H61:H64)</f>
        <v>0</v>
      </c>
      <c r="I65" s="145">
        <f>SUBTOTAL(9,I61:I64)</f>
        <v>0</v>
      </c>
      <c r="J65" s="145">
        <f>SUBTOTAL(9,J61:J64)</f>
        <v>881</v>
      </c>
      <c r="K65" s="145">
        <f>SUBTOTAL(9,K61:K64)</f>
        <v>83</v>
      </c>
      <c r="L65" s="145">
        <f>SUBTOTAL(9,L61:L64)</f>
        <v>798</v>
      </c>
      <c r="M65" s="145"/>
      <c r="N65" s="145"/>
      <c r="O65" s="145"/>
      <c r="P65" s="145"/>
      <c r="Q65" s="145"/>
      <c r="R65" s="145">
        <f>SUBTOTAL(9,R61:R64)</f>
        <v>765237</v>
      </c>
      <c r="S65" s="145">
        <f>SUBTOTAL(9,S61:S64)</f>
        <v>79505</v>
      </c>
      <c r="T65" s="145"/>
    </row>
    <row r="66" spans="1:20" ht="15.6" outlineLevel="2">
      <c r="A66" s="145"/>
      <c r="B66" s="76" t="s">
        <v>85</v>
      </c>
      <c r="C66" s="77"/>
      <c r="D66" s="77"/>
      <c r="E66" s="78">
        <f>SUBTOTAL(9,E46:E64)</f>
        <v>1868</v>
      </c>
      <c r="F66" s="79">
        <v>1.0103305426679357E-2</v>
      </c>
      <c r="G66" s="79">
        <v>7.5188419482115952E-3</v>
      </c>
      <c r="H66" s="145">
        <f>SUBTOTAL(9,H46:H64)</f>
        <v>701</v>
      </c>
      <c r="I66" s="145">
        <f>SUBTOTAL(9,I46:I64)</f>
        <v>286</v>
      </c>
      <c r="J66" s="145">
        <f>SUBTOTAL(9,J46:J64)</f>
        <v>881</v>
      </c>
      <c r="K66" s="145">
        <f>SUBTOTAL(9,K46:K64)</f>
        <v>516</v>
      </c>
      <c r="L66" s="145">
        <f>SUBTOTAL(9,L46:L64)</f>
        <v>1352</v>
      </c>
      <c r="M66" s="145"/>
      <c r="N66" s="145"/>
      <c r="O66" s="145"/>
      <c r="P66" s="145"/>
      <c r="Q66" s="145"/>
      <c r="R66" s="145">
        <f>SUBTOTAL(9,R46:R64)</f>
        <v>1630625</v>
      </c>
      <c r="S66" s="145">
        <f>SUBTOTAL(9,S46:S64)</f>
        <v>1213505</v>
      </c>
      <c r="T66" s="145"/>
    </row>
    <row r="67" spans="1:20" hidden="1" outlineLevel="4">
      <c r="A67" s="145">
        <v>3</v>
      </c>
      <c r="B67" s="145" t="s">
        <v>36</v>
      </c>
      <c r="C67" s="145" t="s">
        <v>4</v>
      </c>
      <c r="D67" s="145" t="s">
        <v>16</v>
      </c>
      <c r="E67" s="81">
        <v>97</v>
      </c>
      <c r="F67" s="82">
        <f t="shared" si="0"/>
        <v>5.221577892325315E-3</v>
      </c>
      <c r="G67" s="82">
        <f t="shared" si="1"/>
        <v>1.3035748377243223E-3</v>
      </c>
      <c r="H67" s="145">
        <f t="shared" si="2"/>
        <v>97</v>
      </c>
      <c r="I67" s="145">
        <f t="shared" si="3"/>
        <v>0</v>
      </c>
      <c r="J67" s="145">
        <f t="shared" si="4"/>
        <v>0</v>
      </c>
      <c r="K67" s="145">
        <f t="shared" si="5"/>
        <v>0</v>
      </c>
      <c r="L67" s="145">
        <f t="shared" si="6"/>
        <v>97</v>
      </c>
      <c r="M67" s="145">
        <v>1</v>
      </c>
      <c r="N67" s="145">
        <v>18</v>
      </c>
      <c r="O67" s="145">
        <v>17</v>
      </c>
      <c r="P67" s="145">
        <v>3</v>
      </c>
      <c r="Q67" s="145" t="s">
        <v>17</v>
      </c>
      <c r="R67" s="145">
        <v>43761</v>
      </c>
      <c r="S67" s="145">
        <v>10925</v>
      </c>
      <c r="T67" s="145">
        <v>4</v>
      </c>
    </row>
    <row r="68" spans="1:20" hidden="1" outlineLevel="4">
      <c r="A68" s="145">
        <v>3</v>
      </c>
      <c r="B68" s="145" t="s">
        <v>36</v>
      </c>
      <c r="C68" s="145" t="s">
        <v>4</v>
      </c>
      <c r="D68" s="145" t="s">
        <v>19</v>
      </c>
      <c r="E68" s="81">
        <v>409</v>
      </c>
      <c r="F68" s="82">
        <f t="shared" si="0"/>
        <v>5.7503905188807389E-3</v>
      </c>
      <c r="G68" s="82">
        <f t="shared" si="1"/>
        <v>1.9819116182196866E-3</v>
      </c>
      <c r="H68" s="145">
        <f t="shared" si="2"/>
        <v>409</v>
      </c>
      <c r="I68" s="145">
        <f t="shared" si="3"/>
        <v>0</v>
      </c>
      <c r="J68" s="145">
        <f t="shared" si="4"/>
        <v>0</v>
      </c>
      <c r="K68" s="145">
        <f t="shared" si="5"/>
        <v>0</v>
      </c>
      <c r="L68" s="145">
        <f t="shared" si="6"/>
        <v>409</v>
      </c>
      <c r="M68" s="145">
        <v>1</v>
      </c>
      <c r="N68" s="145">
        <v>18</v>
      </c>
      <c r="O68" s="145">
        <v>18</v>
      </c>
      <c r="P68" s="145">
        <v>3</v>
      </c>
      <c r="Q68" s="145" t="s">
        <v>17</v>
      </c>
      <c r="R68" s="145">
        <v>203205</v>
      </c>
      <c r="S68" s="145">
        <v>70036</v>
      </c>
      <c r="T68" s="145">
        <v>4</v>
      </c>
    </row>
    <row r="69" spans="1:20" hidden="1" outlineLevel="4">
      <c r="A69" s="145">
        <v>3</v>
      </c>
      <c r="B69" s="145" t="s">
        <v>36</v>
      </c>
      <c r="C69" s="145" t="s">
        <v>4</v>
      </c>
      <c r="D69" s="145" t="s">
        <v>21</v>
      </c>
      <c r="E69" s="81">
        <v>106</v>
      </c>
      <c r="F69" s="82">
        <f t="shared" si="0"/>
        <v>6.7096872816212443E-3</v>
      </c>
      <c r="G69" s="82">
        <f t="shared" si="1"/>
        <v>2.2999650593990215E-3</v>
      </c>
      <c r="H69" s="145">
        <f t="shared" si="2"/>
        <v>106</v>
      </c>
      <c r="I69" s="145">
        <f t="shared" si="3"/>
        <v>0</v>
      </c>
      <c r="J69" s="145">
        <f t="shared" si="4"/>
        <v>0</v>
      </c>
      <c r="K69" s="145">
        <f t="shared" si="5"/>
        <v>0</v>
      </c>
      <c r="L69" s="145">
        <f t="shared" si="6"/>
        <v>106</v>
      </c>
      <c r="M69" s="145">
        <v>1</v>
      </c>
      <c r="N69" s="145">
        <v>18</v>
      </c>
      <c r="O69" s="145">
        <v>20</v>
      </c>
      <c r="P69" s="145">
        <v>3</v>
      </c>
      <c r="Q69" s="145" t="s">
        <v>17</v>
      </c>
      <c r="R69" s="145">
        <v>61450</v>
      </c>
      <c r="S69" s="145">
        <v>21064</v>
      </c>
      <c r="T69" s="145">
        <v>4</v>
      </c>
    </row>
    <row r="70" spans="1:20" hidden="1" outlineLevel="4">
      <c r="A70" s="145">
        <v>3</v>
      </c>
      <c r="B70" s="145" t="s">
        <v>36</v>
      </c>
      <c r="C70" s="145" t="s">
        <v>4</v>
      </c>
      <c r="D70" s="145" t="s">
        <v>107</v>
      </c>
      <c r="E70" s="81">
        <v>39</v>
      </c>
      <c r="F70" s="82">
        <f t="shared" ref="F70:F133" si="7">R70/E70/86400</f>
        <v>4.3684710351377023E-3</v>
      </c>
      <c r="G70" s="82">
        <f t="shared" si="1"/>
        <v>8.9031339031339038E-7</v>
      </c>
      <c r="H70" s="145">
        <f t="shared" si="2"/>
        <v>39</v>
      </c>
      <c r="I70" s="145">
        <f t="shared" si="3"/>
        <v>0</v>
      </c>
      <c r="J70" s="145">
        <f t="shared" si="4"/>
        <v>0</v>
      </c>
      <c r="K70" s="145">
        <f t="shared" si="5"/>
        <v>0</v>
      </c>
      <c r="L70" s="145">
        <f t="shared" ref="L70:L133" si="8">IF(M70&lt;&gt;3,E70,0)</f>
        <v>39</v>
      </c>
      <c r="M70" s="145">
        <v>8</v>
      </c>
      <c r="N70" s="145">
        <v>18</v>
      </c>
      <c r="O70" s="145">
        <v>217</v>
      </c>
      <c r="P70" s="145">
        <v>3</v>
      </c>
      <c r="Q70" s="145" t="s">
        <v>17</v>
      </c>
      <c r="R70" s="145">
        <v>14720</v>
      </c>
      <c r="S70" s="145">
        <v>3</v>
      </c>
      <c r="T70" s="145">
        <v>4</v>
      </c>
    </row>
    <row r="71" spans="1:20" outlineLevel="3" collapsed="1">
      <c r="A71" s="145"/>
      <c r="B71" s="145"/>
      <c r="C71" s="146" t="s">
        <v>144</v>
      </c>
      <c r="D71" s="147"/>
      <c r="E71" s="148">
        <f>SUBTOTAL(9,E67:E70)</f>
        <v>651</v>
      </c>
      <c r="F71" s="149"/>
      <c r="G71" s="149"/>
      <c r="H71" s="145">
        <f>SUBTOTAL(9,H67:H70)</f>
        <v>651</v>
      </c>
      <c r="I71" s="145">
        <f>SUBTOTAL(9,I67:I70)</f>
        <v>0</v>
      </c>
      <c r="J71" s="145">
        <f>SUBTOTAL(9,J67:J70)</f>
        <v>0</v>
      </c>
      <c r="K71" s="145">
        <f>SUBTOTAL(9,K67:K70)</f>
        <v>0</v>
      </c>
      <c r="L71" s="145">
        <f>SUBTOTAL(9,L67:L70)</f>
        <v>651</v>
      </c>
      <c r="M71" s="145"/>
      <c r="N71" s="145"/>
      <c r="O71" s="145"/>
      <c r="P71" s="145"/>
      <c r="Q71" s="145"/>
      <c r="R71" s="145">
        <f>SUBTOTAL(9,R67:R70)</f>
        <v>323136</v>
      </c>
      <c r="S71" s="145">
        <f>SUBTOTAL(9,S67:S70)</f>
        <v>102028</v>
      </c>
      <c r="T71" s="145"/>
    </row>
    <row r="72" spans="1:20" hidden="1" outlineLevel="4">
      <c r="A72" s="145">
        <v>3</v>
      </c>
      <c r="B72" s="145" t="s">
        <v>36</v>
      </c>
      <c r="C72" s="145" t="s">
        <v>6</v>
      </c>
      <c r="D72" s="145" t="s">
        <v>37</v>
      </c>
      <c r="E72" s="81">
        <v>990</v>
      </c>
      <c r="F72" s="82">
        <f t="shared" si="7"/>
        <v>1.2123258043396931E-2</v>
      </c>
      <c r="G72" s="82">
        <f t="shared" si="1"/>
        <v>6.6866465581743358E-3</v>
      </c>
      <c r="H72" s="145">
        <f t="shared" si="2"/>
        <v>0</v>
      </c>
      <c r="I72" s="145">
        <f t="shared" si="3"/>
        <v>0</v>
      </c>
      <c r="J72" s="145">
        <f t="shared" si="4"/>
        <v>990</v>
      </c>
      <c r="K72" s="145">
        <f t="shared" si="5"/>
        <v>0</v>
      </c>
      <c r="L72" s="145">
        <f t="shared" si="8"/>
        <v>990</v>
      </c>
      <c r="M72" s="145">
        <v>1</v>
      </c>
      <c r="N72" s="145">
        <v>18</v>
      </c>
      <c r="O72" s="145">
        <v>87</v>
      </c>
      <c r="P72" s="145">
        <v>5</v>
      </c>
      <c r="Q72" s="145" t="s">
        <v>6</v>
      </c>
      <c r="R72" s="145">
        <v>1036975</v>
      </c>
      <c r="S72" s="145">
        <v>571949</v>
      </c>
      <c r="T72" s="145">
        <v>4</v>
      </c>
    </row>
    <row r="73" spans="1:20" outlineLevel="3" collapsed="1">
      <c r="A73" s="145"/>
      <c r="B73" s="145"/>
      <c r="C73" s="143" t="s">
        <v>146</v>
      </c>
      <c r="D73" s="144"/>
      <c r="E73" s="154">
        <f>SUBTOTAL(9,E72:E72)</f>
        <v>990</v>
      </c>
      <c r="F73" s="155"/>
      <c r="G73" s="155"/>
      <c r="H73" s="145">
        <f>SUBTOTAL(9,H72:H72)</f>
        <v>0</v>
      </c>
      <c r="I73" s="145">
        <f>SUBTOTAL(9,I72:I72)</f>
        <v>0</v>
      </c>
      <c r="J73" s="145">
        <f>SUBTOTAL(9,J72:J72)</f>
        <v>990</v>
      </c>
      <c r="K73" s="145">
        <f>SUBTOTAL(9,K72:K72)</f>
        <v>0</v>
      </c>
      <c r="L73" s="145">
        <f>SUBTOTAL(9,L72:L72)</f>
        <v>990</v>
      </c>
      <c r="M73" s="145"/>
      <c r="N73" s="145"/>
      <c r="O73" s="145"/>
      <c r="P73" s="145"/>
      <c r="Q73" s="145"/>
      <c r="R73" s="145">
        <f>SUBTOTAL(9,R72:R72)</f>
        <v>1036975</v>
      </c>
      <c r="S73" s="145">
        <f>SUBTOTAL(9,S72:S72)</f>
        <v>571949</v>
      </c>
      <c r="T73" s="145"/>
    </row>
    <row r="74" spans="1:20" ht="15.6" outlineLevel="2">
      <c r="A74" s="145"/>
      <c r="B74" s="76" t="s">
        <v>86</v>
      </c>
      <c r="C74" s="77"/>
      <c r="D74" s="77"/>
      <c r="E74" s="78">
        <f>SUBTOTAL(9,E67:E72)</f>
        <v>1641</v>
      </c>
      <c r="F74" s="79">
        <v>9.5929466562845594E-3</v>
      </c>
      <c r="G74" s="79">
        <v>4.7536012932493732E-3</v>
      </c>
      <c r="H74" s="145">
        <f>SUBTOTAL(9,H67:H72)</f>
        <v>651</v>
      </c>
      <c r="I74" s="145">
        <f>SUBTOTAL(9,I67:I72)</f>
        <v>0</v>
      </c>
      <c r="J74" s="145">
        <f>SUBTOTAL(9,J67:J72)</f>
        <v>990</v>
      </c>
      <c r="K74" s="145">
        <f>SUBTOTAL(9,K67:K72)</f>
        <v>0</v>
      </c>
      <c r="L74" s="145">
        <f>SUBTOTAL(9,L67:L72)</f>
        <v>1641</v>
      </c>
      <c r="M74" s="145"/>
      <c r="N74" s="145"/>
      <c r="O74" s="145"/>
      <c r="P74" s="145"/>
      <c r="Q74" s="145"/>
      <c r="R74" s="145">
        <f>SUBTOTAL(9,R67:R72)</f>
        <v>1360111</v>
      </c>
      <c r="S74" s="145">
        <f>SUBTOTAL(9,S67:S72)</f>
        <v>673977</v>
      </c>
      <c r="T74" s="145"/>
    </row>
    <row r="75" spans="1:20" ht="17.399999999999999" outlineLevel="1">
      <c r="A75" s="23" t="s">
        <v>104</v>
      </c>
      <c r="B75" s="88"/>
      <c r="C75" s="88"/>
      <c r="D75" s="88"/>
      <c r="E75" s="89">
        <f>SUBTOTAL(9,E5:E72)</f>
        <v>8319</v>
      </c>
      <c r="F75" s="90"/>
      <c r="G75" s="90"/>
      <c r="H75" s="145">
        <f>SUBTOTAL(9,H5:H72)</f>
        <v>5661</v>
      </c>
      <c r="I75" s="145">
        <f>SUBTOTAL(9,I5:I72)</f>
        <v>288</v>
      </c>
      <c r="J75" s="145">
        <f>SUBTOTAL(9,J5:J72)</f>
        <v>2370</v>
      </c>
      <c r="K75" s="145">
        <f>SUBTOTAL(9,K5:K72)</f>
        <v>2906</v>
      </c>
      <c r="L75" s="145">
        <f>SUBTOTAL(9,L5:L72)</f>
        <v>5413</v>
      </c>
      <c r="M75" s="145"/>
      <c r="N75" s="145"/>
      <c r="O75" s="145"/>
      <c r="P75" s="145"/>
      <c r="Q75" s="145"/>
      <c r="R75" s="145">
        <f>SUBTOTAL(9,R5:R72)</f>
        <v>6601325</v>
      </c>
      <c r="S75" s="145">
        <f>SUBTOTAL(9,S5:S72)</f>
        <v>3567715</v>
      </c>
      <c r="T75" s="145"/>
    </row>
    <row r="76" spans="1:20" hidden="1" outlineLevel="4">
      <c r="A76" s="145">
        <v>12</v>
      </c>
      <c r="B76" s="145" t="s">
        <v>38</v>
      </c>
      <c r="C76" s="145" t="s">
        <v>4</v>
      </c>
      <c r="D76" s="145" t="s">
        <v>16</v>
      </c>
      <c r="E76" s="81">
        <v>10</v>
      </c>
      <c r="F76" s="82">
        <f t="shared" si="7"/>
        <v>1.2327546296296295E-2</v>
      </c>
      <c r="G76" s="82">
        <f t="shared" si="1"/>
        <v>2.4074074074074075E-4</v>
      </c>
      <c r="H76" s="145">
        <f t="shared" si="2"/>
        <v>10</v>
      </c>
      <c r="I76" s="145">
        <f t="shared" si="3"/>
        <v>0</v>
      </c>
      <c r="J76" s="145">
        <f t="shared" si="4"/>
        <v>0</v>
      </c>
      <c r="K76" s="145">
        <f t="shared" si="5"/>
        <v>0</v>
      </c>
      <c r="L76" s="145">
        <f t="shared" si="8"/>
        <v>10</v>
      </c>
      <c r="M76" s="145">
        <v>1</v>
      </c>
      <c r="N76" s="145">
        <v>9</v>
      </c>
      <c r="O76" s="145">
        <v>17</v>
      </c>
      <c r="P76" s="145">
        <v>3</v>
      </c>
      <c r="Q76" s="145" t="s">
        <v>17</v>
      </c>
      <c r="R76" s="145">
        <v>10651</v>
      </c>
      <c r="S76" s="145">
        <v>208</v>
      </c>
      <c r="T76" s="145">
        <v>4</v>
      </c>
    </row>
    <row r="77" spans="1:20" hidden="1" outlineLevel="4">
      <c r="A77" s="145">
        <v>12</v>
      </c>
      <c r="B77" s="145" t="s">
        <v>38</v>
      </c>
      <c r="C77" s="145" t="s">
        <v>4</v>
      </c>
      <c r="D77" s="145" t="s">
        <v>19</v>
      </c>
      <c r="E77" s="81">
        <v>13</v>
      </c>
      <c r="F77" s="82">
        <f t="shared" si="7"/>
        <v>6.6016737891737886E-3</v>
      </c>
      <c r="G77" s="82">
        <f t="shared" si="1"/>
        <v>6.3488247863247868E-3</v>
      </c>
      <c r="H77" s="145">
        <f t="shared" si="2"/>
        <v>13</v>
      </c>
      <c r="I77" s="145">
        <f t="shared" si="3"/>
        <v>0</v>
      </c>
      <c r="J77" s="145">
        <f t="shared" si="4"/>
        <v>0</v>
      </c>
      <c r="K77" s="145">
        <f t="shared" si="5"/>
        <v>0</v>
      </c>
      <c r="L77" s="145">
        <f t="shared" si="8"/>
        <v>13</v>
      </c>
      <c r="M77" s="145">
        <v>1</v>
      </c>
      <c r="N77" s="145">
        <v>9</v>
      </c>
      <c r="O77" s="145">
        <v>18</v>
      </c>
      <c r="P77" s="145">
        <v>3</v>
      </c>
      <c r="Q77" s="145" t="s">
        <v>17</v>
      </c>
      <c r="R77" s="145">
        <v>7415</v>
      </c>
      <c r="S77" s="145">
        <v>7131</v>
      </c>
      <c r="T77" s="145">
        <v>4</v>
      </c>
    </row>
    <row r="78" spans="1:20" hidden="1" outlineLevel="4">
      <c r="A78" s="145">
        <v>12</v>
      </c>
      <c r="B78" s="145" t="s">
        <v>38</v>
      </c>
      <c r="C78" s="145" t="s">
        <v>4</v>
      </c>
      <c r="D78" s="145" t="s">
        <v>20</v>
      </c>
      <c r="E78" s="81">
        <v>37</v>
      </c>
      <c r="F78" s="82">
        <f t="shared" si="7"/>
        <v>1.4308996496496496E-2</v>
      </c>
      <c r="G78" s="82">
        <f t="shared" si="1"/>
        <v>2.3767517517517519E-3</v>
      </c>
      <c r="H78" s="145">
        <f t="shared" si="2"/>
        <v>37</v>
      </c>
      <c r="I78" s="145">
        <f t="shared" si="3"/>
        <v>0</v>
      </c>
      <c r="J78" s="145">
        <f t="shared" si="4"/>
        <v>0</v>
      </c>
      <c r="K78" s="145">
        <f t="shared" si="5"/>
        <v>0</v>
      </c>
      <c r="L78" s="145">
        <f t="shared" si="8"/>
        <v>37</v>
      </c>
      <c r="M78" s="145">
        <v>1</v>
      </c>
      <c r="N78" s="145">
        <v>9</v>
      </c>
      <c r="O78" s="145">
        <v>19</v>
      </c>
      <c r="P78" s="145">
        <v>3</v>
      </c>
      <c r="Q78" s="145" t="s">
        <v>17</v>
      </c>
      <c r="R78" s="145">
        <v>45743</v>
      </c>
      <c r="S78" s="145">
        <v>7598</v>
      </c>
      <c r="T78" s="145">
        <v>4</v>
      </c>
    </row>
    <row r="79" spans="1:20" hidden="1" outlineLevel="4">
      <c r="A79" s="145">
        <v>12</v>
      </c>
      <c r="B79" s="145" t="s">
        <v>38</v>
      </c>
      <c r="C79" s="145" t="s">
        <v>4</v>
      </c>
      <c r="D79" s="145" t="s">
        <v>21</v>
      </c>
      <c r="E79" s="81">
        <v>3</v>
      </c>
      <c r="F79" s="82">
        <f t="shared" si="7"/>
        <v>1.0883487654320989E-2</v>
      </c>
      <c r="G79" s="82">
        <f t="shared" si="1"/>
        <v>3.1404320987654319E-3</v>
      </c>
      <c r="H79" s="145">
        <f t="shared" si="2"/>
        <v>3</v>
      </c>
      <c r="I79" s="145">
        <f t="shared" si="3"/>
        <v>0</v>
      </c>
      <c r="J79" s="145">
        <f t="shared" si="4"/>
        <v>0</v>
      </c>
      <c r="K79" s="145">
        <f t="shared" si="5"/>
        <v>0</v>
      </c>
      <c r="L79" s="145">
        <f t="shared" si="8"/>
        <v>3</v>
      </c>
      <c r="M79" s="145">
        <v>1</v>
      </c>
      <c r="N79" s="145">
        <v>9</v>
      </c>
      <c r="O79" s="145">
        <v>20</v>
      </c>
      <c r="P79" s="145">
        <v>3</v>
      </c>
      <c r="Q79" s="145" t="s">
        <v>17</v>
      </c>
      <c r="R79" s="145">
        <v>2821</v>
      </c>
      <c r="S79" s="145">
        <v>814</v>
      </c>
      <c r="T79" s="145">
        <v>4</v>
      </c>
    </row>
    <row r="80" spans="1:20" hidden="1" outlineLevel="4">
      <c r="A80" s="145">
        <v>12</v>
      </c>
      <c r="B80" s="145" t="s">
        <v>38</v>
      </c>
      <c r="C80" s="145" t="s">
        <v>4</v>
      </c>
      <c r="D80" s="145" t="s">
        <v>108</v>
      </c>
      <c r="E80" s="81">
        <v>241</v>
      </c>
      <c r="F80" s="82">
        <f t="shared" si="7"/>
        <v>1.5161892961426157E-2</v>
      </c>
      <c r="G80" s="82">
        <f t="shared" si="1"/>
        <v>2.2283214230828336E-3</v>
      </c>
      <c r="H80" s="145">
        <f t="shared" si="2"/>
        <v>241</v>
      </c>
      <c r="I80" s="145">
        <f t="shared" si="3"/>
        <v>0</v>
      </c>
      <c r="J80" s="145">
        <f t="shared" si="4"/>
        <v>0</v>
      </c>
      <c r="K80" s="145">
        <f t="shared" si="5"/>
        <v>241</v>
      </c>
      <c r="L80" s="145">
        <f t="shared" si="8"/>
        <v>0</v>
      </c>
      <c r="M80" s="145">
        <v>3</v>
      </c>
      <c r="N80" s="145">
        <v>9</v>
      </c>
      <c r="O80" s="145">
        <v>58</v>
      </c>
      <c r="P80" s="145">
        <v>3</v>
      </c>
      <c r="Q80" s="145" t="s">
        <v>17</v>
      </c>
      <c r="R80" s="145">
        <v>315707</v>
      </c>
      <c r="S80" s="145">
        <v>46399</v>
      </c>
      <c r="T80" s="145">
        <v>4</v>
      </c>
    </row>
    <row r="81" spans="1:20" hidden="1" outlineLevel="4">
      <c r="A81" s="145">
        <v>12</v>
      </c>
      <c r="B81" s="145" t="s">
        <v>38</v>
      </c>
      <c r="C81" s="145" t="s">
        <v>4</v>
      </c>
      <c r="D81" s="145" t="s">
        <v>109</v>
      </c>
      <c r="E81" s="81">
        <v>308</v>
      </c>
      <c r="F81" s="82">
        <f t="shared" si="7"/>
        <v>1.1624654280904281E-2</v>
      </c>
      <c r="G81" s="82">
        <f t="shared" si="1"/>
        <v>1.7877810846560847E-3</v>
      </c>
      <c r="H81" s="145">
        <f t="shared" si="2"/>
        <v>308</v>
      </c>
      <c r="I81" s="145">
        <f t="shared" si="3"/>
        <v>0</v>
      </c>
      <c r="J81" s="145">
        <f t="shared" si="4"/>
        <v>0</v>
      </c>
      <c r="K81" s="145">
        <f t="shared" si="5"/>
        <v>308</v>
      </c>
      <c r="L81" s="145">
        <f t="shared" si="8"/>
        <v>0</v>
      </c>
      <c r="M81" s="145">
        <v>3</v>
      </c>
      <c r="N81" s="145">
        <v>9</v>
      </c>
      <c r="O81" s="145">
        <v>162</v>
      </c>
      <c r="P81" s="145">
        <v>3</v>
      </c>
      <c r="Q81" s="145" t="s">
        <v>17</v>
      </c>
      <c r="R81" s="145">
        <v>309346</v>
      </c>
      <c r="S81" s="145">
        <v>47575</v>
      </c>
      <c r="T81" s="145">
        <v>4</v>
      </c>
    </row>
    <row r="82" spans="1:20" hidden="1" outlineLevel="4">
      <c r="A82" s="145">
        <v>12</v>
      </c>
      <c r="B82" s="145" t="s">
        <v>38</v>
      </c>
      <c r="C82" s="145" t="s">
        <v>4</v>
      </c>
      <c r="D82" s="145" t="s">
        <v>107</v>
      </c>
      <c r="E82" s="81">
        <v>252</v>
      </c>
      <c r="F82" s="82">
        <f t="shared" si="7"/>
        <v>1.2152639991181657E-2</v>
      </c>
      <c r="G82" s="82">
        <f t="shared" si="1"/>
        <v>1.8371546149323926E-7</v>
      </c>
      <c r="H82" s="145">
        <f t="shared" si="2"/>
        <v>252</v>
      </c>
      <c r="I82" s="145">
        <f t="shared" si="3"/>
        <v>0</v>
      </c>
      <c r="J82" s="145">
        <f t="shared" si="4"/>
        <v>0</v>
      </c>
      <c r="K82" s="145">
        <f t="shared" si="5"/>
        <v>0</v>
      </c>
      <c r="L82" s="145">
        <f t="shared" si="8"/>
        <v>252</v>
      </c>
      <c r="M82" s="145">
        <v>8</v>
      </c>
      <c r="N82" s="145">
        <v>9</v>
      </c>
      <c r="O82" s="145">
        <v>217</v>
      </c>
      <c r="P82" s="145">
        <v>3</v>
      </c>
      <c r="Q82" s="145" t="s">
        <v>17</v>
      </c>
      <c r="R82" s="145">
        <v>264597</v>
      </c>
      <c r="S82" s="145">
        <v>4</v>
      </c>
      <c r="T82" s="145">
        <v>4</v>
      </c>
    </row>
    <row r="83" spans="1:20" outlineLevel="3" collapsed="1">
      <c r="A83" s="145"/>
      <c r="B83" s="145"/>
      <c r="C83" s="146" t="s">
        <v>144</v>
      </c>
      <c r="D83" s="147"/>
      <c r="E83" s="148">
        <f>SUBTOTAL(9,E76:E82)</f>
        <v>864</v>
      </c>
      <c r="F83" s="149"/>
      <c r="G83" s="149"/>
      <c r="H83" s="145">
        <f>SUBTOTAL(9,H76:H82)</f>
        <v>864</v>
      </c>
      <c r="I83" s="145">
        <f>SUBTOTAL(9,I76:I82)</f>
        <v>0</v>
      </c>
      <c r="J83" s="145">
        <f>SUBTOTAL(9,J76:J82)</f>
        <v>0</v>
      </c>
      <c r="K83" s="145">
        <f>SUBTOTAL(9,K76:K82)</f>
        <v>549</v>
      </c>
      <c r="L83" s="145">
        <f>SUBTOTAL(9,L76:L82)</f>
        <v>315</v>
      </c>
      <c r="M83" s="145"/>
      <c r="N83" s="145"/>
      <c r="O83" s="145"/>
      <c r="P83" s="145"/>
      <c r="Q83" s="145"/>
      <c r="R83" s="145">
        <f>SUBTOTAL(9,R76:R82)</f>
        <v>956280</v>
      </c>
      <c r="S83" s="145">
        <f>SUBTOTAL(9,S76:S82)</f>
        <v>109729</v>
      </c>
      <c r="T83" s="145"/>
    </row>
    <row r="84" spans="1:20" ht="15.6" outlineLevel="2">
      <c r="A84" s="145"/>
      <c r="B84" s="76" t="s">
        <v>87</v>
      </c>
      <c r="C84" s="77"/>
      <c r="D84" s="77"/>
      <c r="E84" s="78">
        <f>SUBTOTAL(9,E76:E82)</f>
        <v>864</v>
      </c>
      <c r="F84" s="79">
        <v>1.281024948559671E-2</v>
      </c>
      <c r="G84" s="79">
        <v>1.4699208033264746E-3</v>
      </c>
      <c r="H84" s="145">
        <f>SUBTOTAL(9,H76:H82)</f>
        <v>864</v>
      </c>
      <c r="I84" s="145">
        <f>SUBTOTAL(9,I76:I82)</f>
        <v>0</v>
      </c>
      <c r="J84" s="145">
        <f>SUBTOTAL(9,J76:J82)</f>
        <v>0</v>
      </c>
      <c r="K84" s="145">
        <f>SUBTOTAL(9,K76:K82)</f>
        <v>549</v>
      </c>
      <c r="L84" s="145">
        <f>SUBTOTAL(9,L76:L82)</f>
        <v>315</v>
      </c>
      <c r="M84" s="145"/>
      <c r="N84" s="145"/>
      <c r="O84" s="145"/>
      <c r="P84" s="145"/>
      <c r="Q84" s="145"/>
      <c r="R84" s="145">
        <f>SUBTOTAL(9,R76:R82)</f>
        <v>956280</v>
      </c>
      <c r="S84" s="145">
        <f>SUBTOTAL(9,S76:S82)</f>
        <v>109729</v>
      </c>
      <c r="T84" s="145"/>
    </row>
    <row r="85" spans="1:20" hidden="1" outlineLevel="4">
      <c r="A85" s="145">
        <v>12</v>
      </c>
      <c r="B85" s="145" t="s">
        <v>39</v>
      </c>
      <c r="C85" s="145" t="s">
        <v>4</v>
      </c>
      <c r="D85" s="145" t="s">
        <v>16</v>
      </c>
      <c r="E85" s="81">
        <v>254</v>
      </c>
      <c r="F85" s="82">
        <f t="shared" si="7"/>
        <v>4.6562408865558468E-3</v>
      </c>
      <c r="G85" s="82">
        <f t="shared" si="1"/>
        <v>7.1859507144940221E-3</v>
      </c>
      <c r="H85" s="145">
        <f t="shared" si="2"/>
        <v>254</v>
      </c>
      <c r="I85" s="145">
        <f t="shared" si="3"/>
        <v>0</v>
      </c>
      <c r="J85" s="145">
        <f t="shared" si="4"/>
        <v>0</v>
      </c>
      <c r="K85" s="145">
        <f t="shared" si="5"/>
        <v>0</v>
      </c>
      <c r="L85" s="145">
        <f t="shared" si="8"/>
        <v>254</v>
      </c>
      <c r="M85" s="145">
        <v>1</v>
      </c>
      <c r="N85" s="145">
        <v>10</v>
      </c>
      <c r="O85" s="145">
        <v>17</v>
      </c>
      <c r="P85" s="145">
        <v>3</v>
      </c>
      <c r="Q85" s="145" t="s">
        <v>17</v>
      </c>
      <c r="R85" s="145">
        <v>102184</v>
      </c>
      <c r="S85" s="145">
        <v>157700</v>
      </c>
      <c r="T85" s="145">
        <v>4</v>
      </c>
    </row>
    <row r="86" spans="1:20" hidden="1" outlineLevel="4">
      <c r="A86" s="145">
        <v>12</v>
      </c>
      <c r="B86" s="145" t="s">
        <v>39</v>
      </c>
      <c r="C86" s="145" t="s">
        <v>4</v>
      </c>
      <c r="D86" s="145" t="s">
        <v>19</v>
      </c>
      <c r="E86" s="81">
        <v>181</v>
      </c>
      <c r="F86" s="82">
        <f t="shared" si="7"/>
        <v>8.2926002660118677E-3</v>
      </c>
      <c r="G86" s="82">
        <f t="shared" si="1"/>
        <v>4.851007775731532E-3</v>
      </c>
      <c r="H86" s="145">
        <f t="shared" si="2"/>
        <v>181</v>
      </c>
      <c r="I86" s="145">
        <f t="shared" si="3"/>
        <v>0</v>
      </c>
      <c r="J86" s="145">
        <f t="shared" si="4"/>
        <v>0</v>
      </c>
      <c r="K86" s="145">
        <f t="shared" si="5"/>
        <v>0</v>
      </c>
      <c r="L86" s="145">
        <f t="shared" si="8"/>
        <v>181</v>
      </c>
      <c r="M86" s="145">
        <v>1</v>
      </c>
      <c r="N86" s="145">
        <v>10</v>
      </c>
      <c r="O86" s="145">
        <v>18</v>
      </c>
      <c r="P86" s="145">
        <v>3</v>
      </c>
      <c r="Q86" s="145" t="s">
        <v>17</v>
      </c>
      <c r="R86" s="145">
        <v>129683</v>
      </c>
      <c r="S86" s="145">
        <v>75862</v>
      </c>
      <c r="T86" s="145">
        <v>4</v>
      </c>
    </row>
    <row r="87" spans="1:20" hidden="1" outlineLevel="4">
      <c r="A87" s="145">
        <v>12</v>
      </c>
      <c r="B87" s="145" t="s">
        <v>39</v>
      </c>
      <c r="C87" s="145" t="s">
        <v>4</v>
      </c>
      <c r="D87" s="145" t="s">
        <v>20</v>
      </c>
      <c r="E87" s="81">
        <v>172</v>
      </c>
      <c r="F87" s="82">
        <f t="shared" si="7"/>
        <v>1.272381029285099E-2</v>
      </c>
      <c r="G87" s="82">
        <f t="shared" si="1"/>
        <v>6.6382698105081827E-3</v>
      </c>
      <c r="H87" s="145">
        <f t="shared" si="2"/>
        <v>172</v>
      </c>
      <c r="I87" s="145">
        <f t="shared" si="3"/>
        <v>0</v>
      </c>
      <c r="J87" s="145">
        <f t="shared" si="4"/>
        <v>0</v>
      </c>
      <c r="K87" s="145">
        <f t="shared" si="5"/>
        <v>0</v>
      </c>
      <c r="L87" s="145">
        <f t="shared" si="8"/>
        <v>172</v>
      </c>
      <c r="M87" s="145">
        <v>1</v>
      </c>
      <c r="N87" s="145">
        <v>10</v>
      </c>
      <c r="O87" s="145">
        <v>19</v>
      </c>
      <c r="P87" s="145">
        <v>3</v>
      </c>
      <c r="Q87" s="145" t="s">
        <v>17</v>
      </c>
      <c r="R87" s="145">
        <v>189086</v>
      </c>
      <c r="S87" s="145">
        <v>98650</v>
      </c>
      <c r="T87" s="145">
        <v>4</v>
      </c>
    </row>
    <row r="88" spans="1:20" hidden="1" outlineLevel="4">
      <c r="A88" s="145">
        <v>12</v>
      </c>
      <c r="B88" s="145" t="s">
        <v>39</v>
      </c>
      <c r="C88" s="145" t="s">
        <v>4</v>
      </c>
      <c r="D88" s="145" t="s">
        <v>21</v>
      </c>
      <c r="E88" s="81">
        <v>79</v>
      </c>
      <c r="F88" s="82">
        <f t="shared" si="7"/>
        <v>6.6657876230661042E-3</v>
      </c>
      <c r="G88" s="82">
        <f t="shared" si="1"/>
        <v>4.5499296765119553E-3</v>
      </c>
      <c r="H88" s="145">
        <f t="shared" si="2"/>
        <v>79</v>
      </c>
      <c r="I88" s="145">
        <f t="shared" si="3"/>
        <v>0</v>
      </c>
      <c r="J88" s="145">
        <f t="shared" si="4"/>
        <v>0</v>
      </c>
      <c r="K88" s="145">
        <f t="shared" si="5"/>
        <v>0</v>
      </c>
      <c r="L88" s="145">
        <f t="shared" si="8"/>
        <v>79</v>
      </c>
      <c r="M88" s="145">
        <v>1</v>
      </c>
      <c r="N88" s="145">
        <v>10</v>
      </c>
      <c r="O88" s="145">
        <v>20</v>
      </c>
      <c r="P88" s="145">
        <v>3</v>
      </c>
      <c r="Q88" s="145" t="s">
        <v>17</v>
      </c>
      <c r="R88" s="145">
        <v>45498</v>
      </c>
      <c r="S88" s="145">
        <v>31056</v>
      </c>
      <c r="T88" s="145">
        <v>4</v>
      </c>
    </row>
    <row r="89" spans="1:20" hidden="1" outlineLevel="4">
      <c r="A89" s="145">
        <v>12</v>
      </c>
      <c r="B89" s="145" t="s">
        <v>39</v>
      </c>
      <c r="C89" s="145" t="s">
        <v>4</v>
      </c>
      <c r="D89" s="145" t="s">
        <v>22</v>
      </c>
      <c r="E89" s="81">
        <v>15</v>
      </c>
      <c r="F89" s="82">
        <f t="shared" si="7"/>
        <v>1.3935185185185186E-2</v>
      </c>
      <c r="G89" s="82">
        <f t="shared" si="1"/>
        <v>2.1489197530864196E-3</v>
      </c>
      <c r="H89" s="145">
        <f t="shared" si="2"/>
        <v>15</v>
      </c>
      <c r="I89" s="145">
        <f t="shared" si="3"/>
        <v>0</v>
      </c>
      <c r="J89" s="145">
        <f t="shared" si="4"/>
        <v>0</v>
      </c>
      <c r="K89" s="145">
        <f t="shared" si="5"/>
        <v>0</v>
      </c>
      <c r="L89" s="145">
        <f t="shared" si="8"/>
        <v>15</v>
      </c>
      <c r="M89" s="145">
        <v>1</v>
      </c>
      <c r="N89" s="145">
        <v>10</v>
      </c>
      <c r="O89" s="145">
        <v>21</v>
      </c>
      <c r="P89" s="145">
        <v>3</v>
      </c>
      <c r="Q89" s="145" t="s">
        <v>17</v>
      </c>
      <c r="R89" s="145">
        <v>18060</v>
      </c>
      <c r="S89" s="145">
        <v>2785</v>
      </c>
      <c r="T89" s="145">
        <v>4</v>
      </c>
    </row>
    <row r="90" spans="1:20" hidden="1" outlineLevel="4">
      <c r="A90" s="145">
        <v>12</v>
      </c>
      <c r="B90" s="145" t="s">
        <v>39</v>
      </c>
      <c r="C90" s="145" t="s">
        <v>4</v>
      </c>
      <c r="D90" s="145" t="s">
        <v>120</v>
      </c>
      <c r="E90" s="81">
        <v>56</v>
      </c>
      <c r="F90" s="82">
        <f t="shared" si="7"/>
        <v>4.8873594576719576E-3</v>
      </c>
      <c r="G90" s="82">
        <f t="shared" si="1"/>
        <v>3.661541005291005E-3</v>
      </c>
      <c r="H90" s="145">
        <f t="shared" si="2"/>
        <v>56</v>
      </c>
      <c r="I90" s="145">
        <f t="shared" si="3"/>
        <v>0</v>
      </c>
      <c r="J90" s="145">
        <f t="shared" si="4"/>
        <v>0</v>
      </c>
      <c r="K90" s="145">
        <f t="shared" si="5"/>
        <v>56</v>
      </c>
      <c r="L90" s="145">
        <f t="shared" si="8"/>
        <v>0</v>
      </c>
      <c r="M90" s="145">
        <v>3</v>
      </c>
      <c r="N90" s="145">
        <v>10</v>
      </c>
      <c r="O90" s="145">
        <v>57</v>
      </c>
      <c r="P90" s="145">
        <v>3</v>
      </c>
      <c r="Q90" s="145" t="s">
        <v>17</v>
      </c>
      <c r="R90" s="145">
        <v>23647</v>
      </c>
      <c r="S90" s="145">
        <v>17716</v>
      </c>
      <c r="T90" s="145">
        <v>4</v>
      </c>
    </row>
    <row r="91" spans="1:20" hidden="1" outlineLevel="4">
      <c r="A91" s="145">
        <v>12</v>
      </c>
      <c r="B91" s="145" t="s">
        <v>39</v>
      </c>
      <c r="C91" s="145" t="s">
        <v>4</v>
      </c>
      <c r="D91" s="145" t="s">
        <v>108</v>
      </c>
      <c r="E91" s="81">
        <v>178</v>
      </c>
      <c r="F91" s="82">
        <f t="shared" si="7"/>
        <v>1.2964328443612151E-2</v>
      </c>
      <c r="G91" s="82">
        <f t="shared" ref="G91:G177" si="9">S91/E91/86400</f>
        <v>3.3964055347482313E-3</v>
      </c>
      <c r="H91" s="145">
        <f t="shared" ref="H91:H177" si="10">IF(C91="ATENCIÓN CIUDADANÍA",E91,0)</f>
        <v>178</v>
      </c>
      <c r="I91" s="145">
        <f t="shared" ref="I91:I177" si="11">IF(C91="OTROS TEMAS GENERALITAT",E91,0)</f>
        <v>0</v>
      </c>
      <c r="J91" s="145">
        <f t="shared" ref="J91:J177" si="12">IF(C91="TEMAS MUNICIPALES",E91,0)</f>
        <v>0</v>
      </c>
      <c r="K91" s="145">
        <f t="shared" ref="K91:K177" si="13">IF(M91=3,E91,0)</f>
        <v>178</v>
      </c>
      <c r="L91" s="145">
        <f t="shared" si="8"/>
        <v>0</v>
      </c>
      <c r="M91" s="145">
        <v>3</v>
      </c>
      <c r="N91" s="145">
        <v>10</v>
      </c>
      <c r="O91" s="145">
        <v>58</v>
      </c>
      <c r="P91" s="145">
        <v>3</v>
      </c>
      <c r="Q91" s="145" t="s">
        <v>17</v>
      </c>
      <c r="R91" s="145">
        <v>199381</v>
      </c>
      <c r="S91" s="145">
        <v>52234</v>
      </c>
      <c r="T91" s="145">
        <v>4</v>
      </c>
    </row>
    <row r="92" spans="1:20" hidden="1" outlineLevel="4">
      <c r="A92" s="145">
        <v>12</v>
      </c>
      <c r="B92" s="145" t="s">
        <v>39</v>
      </c>
      <c r="C92" s="145" t="s">
        <v>4</v>
      </c>
      <c r="D92" s="145" t="s">
        <v>121</v>
      </c>
      <c r="E92" s="81">
        <v>219</v>
      </c>
      <c r="F92" s="82">
        <f t="shared" si="7"/>
        <v>8.3882441231185514E-3</v>
      </c>
      <c r="G92" s="82">
        <f t="shared" si="9"/>
        <v>1.3533739218670726E-3</v>
      </c>
      <c r="H92" s="145">
        <f t="shared" si="10"/>
        <v>219</v>
      </c>
      <c r="I92" s="145">
        <f t="shared" si="11"/>
        <v>0</v>
      </c>
      <c r="J92" s="145">
        <f t="shared" si="12"/>
        <v>0</v>
      </c>
      <c r="K92" s="145">
        <f t="shared" si="13"/>
        <v>219</v>
      </c>
      <c r="L92" s="145">
        <f t="shared" si="8"/>
        <v>0</v>
      </c>
      <c r="M92" s="145">
        <v>3</v>
      </c>
      <c r="N92" s="145">
        <v>10</v>
      </c>
      <c r="O92" s="145">
        <v>98</v>
      </c>
      <c r="P92" s="145">
        <v>3</v>
      </c>
      <c r="Q92" s="145" t="s">
        <v>17</v>
      </c>
      <c r="R92" s="145">
        <v>158719</v>
      </c>
      <c r="S92" s="145">
        <v>25608</v>
      </c>
      <c r="T92" s="145">
        <v>4</v>
      </c>
    </row>
    <row r="93" spans="1:20" hidden="1" outlineLevel="4">
      <c r="A93" s="145">
        <v>12</v>
      </c>
      <c r="B93" s="145" t="s">
        <v>39</v>
      </c>
      <c r="C93" s="145" t="s">
        <v>4</v>
      </c>
      <c r="D93" s="145" t="s">
        <v>110</v>
      </c>
      <c r="E93" s="81">
        <v>14</v>
      </c>
      <c r="F93" s="82">
        <f t="shared" si="7"/>
        <v>1.7499173280423278E-2</v>
      </c>
      <c r="G93" s="82">
        <f t="shared" si="9"/>
        <v>5.1669973544973553E-4</v>
      </c>
      <c r="H93" s="145">
        <f t="shared" si="10"/>
        <v>14</v>
      </c>
      <c r="I93" s="145">
        <f t="shared" si="11"/>
        <v>0</v>
      </c>
      <c r="J93" s="145">
        <f t="shared" si="12"/>
        <v>0</v>
      </c>
      <c r="K93" s="145">
        <f t="shared" si="13"/>
        <v>14</v>
      </c>
      <c r="L93" s="145">
        <f t="shared" si="8"/>
        <v>0</v>
      </c>
      <c r="M93" s="145">
        <v>3</v>
      </c>
      <c r="N93" s="145">
        <v>10</v>
      </c>
      <c r="O93" s="145">
        <v>207</v>
      </c>
      <c r="P93" s="145">
        <v>3</v>
      </c>
      <c r="Q93" s="145" t="s">
        <v>17</v>
      </c>
      <c r="R93" s="145">
        <v>21167</v>
      </c>
      <c r="S93" s="145">
        <v>625</v>
      </c>
      <c r="T93" s="145">
        <v>4</v>
      </c>
    </row>
    <row r="94" spans="1:20" hidden="1" outlineLevel="4">
      <c r="A94" s="145">
        <v>12</v>
      </c>
      <c r="B94" s="145" t="s">
        <v>39</v>
      </c>
      <c r="C94" s="145" t="s">
        <v>4</v>
      </c>
      <c r="D94" s="145" t="s">
        <v>107</v>
      </c>
      <c r="E94" s="81">
        <v>24</v>
      </c>
      <c r="F94" s="82">
        <f t="shared" si="7"/>
        <v>1.207175925925926E-2</v>
      </c>
      <c r="G94" s="82">
        <f t="shared" si="9"/>
        <v>0</v>
      </c>
      <c r="H94" s="145">
        <f t="shared" si="10"/>
        <v>24</v>
      </c>
      <c r="I94" s="145">
        <f t="shared" si="11"/>
        <v>0</v>
      </c>
      <c r="J94" s="145">
        <f t="shared" si="12"/>
        <v>0</v>
      </c>
      <c r="K94" s="145">
        <f t="shared" si="13"/>
        <v>0</v>
      </c>
      <c r="L94" s="145">
        <f t="shared" si="8"/>
        <v>24</v>
      </c>
      <c r="M94" s="145">
        <v>8</v>
      </c>
      <c r="N94" s="145">
        <v>10</v>
      </c>
      <c r="O94" s="145">
        <v>217</v>
      </c>
      <c r="P94" s="145">
        <v>3</v>
      </c>
      <c r="Q94" s="145" t="s">
        <v>17</v>
      </c>
      <c r="R94" s="145">
        <v>25032</v>
      </c>
      <c r="S94" s="145">
        <v>0</v>
      </c>
      <c r="T94" s="145">
        <v>4</v>
      </c>
    </row>
    <row r="95" spans="1:20" outlineLevel="3" collapsed="1">
      <c r="A95" s="145"/>
      <c r="B95" s="145"/>
      <c r="C95" s="146" t="s">
        <v>144</v>
      </c>
      <c r="D95" s="147"/>
      <c r="E95" s="148">
        <f>SUBTOTAL(9,E85:E94)</f>
        <v>1192</v>
      </c>
      <c r="F95" s="149"/>
      <c r="G95" s="149"/>
      <c r="H95" s="145">
        <f>SUBTOTAL(9,H85:H94)</f>
        <v>1192</v>
      </c>
      <c r="I95" s="145">
        <f>SUBTOTAL(9,I85:I94)</f>
        <v>0</v>
      </c>
      <c r="J95" s="145">
        <f>SUBTOTAL(9,J85:J94)</f>
        <v>0</v>
      </c>
      <c r="K95" s="145">
        <f>SUBTOTAL(9,K85:K94)</f>
        <v>467</v>
      </c>
      <c r="L95" s="145">
        <f>SUBTOTAL(9,L85:L94)</f>
        <v>725</v>
      </c>
      <c r="M95" s="145"/>
      <c r="N95" s="145"/>
      <c r="O95" s="145"/>
      <c r="P95" s="145"/>
      <c r="Q95" s="145"/>
      <c r="R95" s="145">
        <f>SUBTOTAL(9,R85:R94)</f>
        <v>912457</v>
      </c>
      <c r="S95" s="145">
        <f>SUBTOTAL(9,S85:S94)</f>
        <v>462236</v>
      </c>
      <c r="T95" s="145"/>
    </row>
    <row r="96" spans="1:20" hidden="1" outlineLevel="4">
      <c r="A96" s="145">
        <v>12</v>
      </c>
      <c r="B96" s="145" t="s">
        <v>39</v>
      </c>
      <c r="C96" s="145" t="s">
        <v>5</v>
      </c>
      <c r="D96" s="145" t="s">
        <v>40</v>
      </c>
      <c r="E96" s="81">
        <v>68</v>
      </c>
      <c r="F96" s="82">
        <f t="shared" si="7"/>
        <v>1.879119008714597E-2</v>
      </c>
      <c r="G96" s="82">
        <f t="shared" si="9"/>
        <v>8.0907883986928095E-3</v>
      </c>
      <c r="H96" s="145">
        <f t="shared" si="10"/>
        <v>0</v>
      </c>
      <c r="I96" s="145">
        <f t="shared" si="11"/>
        <v>68</v>
      </c>
      <c r="J96" s="145">
        <f t="shared" si="12"/>
        <v>0</v>
      </c>
      <c r="K96" s="145">
        <f t="shared" si="13"/>
        <v>0</v>
      </c>
      <c r="L96" s="145">
        <f t="shared" si="8"/>
        <v>68</v>
      </c>
      <c r="M96" s="145">
        <v>1</v>
      </c>
      <c r="N96" s="145">
        <v>10</v>
      </c>
      <c r="O96" s="145">
        <v>25</v>
      </c>
      <c r="P96" s="145">
        <v>11</v>
      </c>
      <c r="Q96" s="145" t="s">
        <v>41</v>
      </c>
      <c r="R96" s="145">
        <v>110402</v>
      </c>
      <c r="S96" s="145">
        <v>47535</v>
      </c>
      <c r="T96" s="145">
        <v>4</v>
      </c>
    </row>
    <row r="97" spans="1:20" hidden="1" outlineLevel="4">
      <c r="A97" s="145">
        <v>12</v>
      </c>
      <c r="B97" s="145" t="s">
        <v>39</v>
      </c>
      <c r="C97" s="145" t="s">
        <v>5</v>
      </c>
      <c r="D97" s="145" t="s">
        <v>122</v>
      </c>
      <c r="E97" s="81">
        <v>33</v>
      </c>
      <c r="F97" s="82">
        <f t="shared" si="7"/>
        <v>2.6157407407407407E-2</v>
      </c>
      <c r="G97" s="82">
        <f t="shared" si="9"/>
        <v>4.0470679012345684E-3</v>
      </c>
      <c r="H97" s="145">
        <f t="shared" si="10"/>
        <v>0</v>
      </c>
      <c r="I97" s="145">
        <f t="shared" si="11"/>
        <v>33</v>
      </c>
      <c r="J97" s="145">
        <f t="shared" si="12"/>
        <v>0</v>
      </c>
      <c r="K97" s="145">
        <f t="shared" si="13"/>
        <v>33</v>
      </c>
      <c r="L97" s="145">
        <f t="shared" si="8"/>
        <v>0</v>
      </c>
      <c r="M97" s="145">
        <v>3</v>
      </c>
      <c r="N97" s="145">
        <v>10</v>
      </c>
      <c r="O97" s="145">
        <v>63</v>
      </c>
      <c r="P97" s="145">
        <v>8</v>
      </c>
      <c r="Q97" s="145" t="s">
        <v>42</v>
      </c>
      <c r="R97" s="145">
        <v>74580</v>
      </c>
      <c r="S97" s="145">
        <v>11539</v>
      </c>
      <c r="T97" s="145">
        <v>4</v>
      </c>
    </row>
    <row r="98" spans="1:20" hidden="1" outlineLevel="4">
      <c r="A98" s="145">
        <v>12</v>
      </c>
      <c r="B98" s="145" t="s">
        <v>39</v>
      </c>
      <c r="C98" s="145" t="s">
        <v>5</v>
      </c>
      <c r="D98" s="145" t="s">
        <v>123</v>
      </c>
      <c r="E98" s="81">
        <v>113</v>
      </c>
      <c r="F98" s="82">
        <f t="shared" si="7"/>
        <v>1.7367563913470992E-2</v>
      </c>
      <c r="G98" s="82">
        <f t="shared" si="9"/>
        <v>9.6713167813831536E-3</v>
      </c>
      <c r="H98" s="145">
        <f t="shared" si="10"/>
        <v>0</v>
      </c>
      <c r="I98" s="145">
        <f t="shared" si="11"/>
        <v>113</v>
      </c>
      <c r="J98" s="145">
        <f t="shared" si="12"/>
        <v>0</v>
      </c>
      <c r="K98" s="145">
        <f t="shared" si="13"/>
        <v>113</v>
      </c>
      <c r="L98" s="145">
        <f t="shared" si="8"/>
        <v>0</v>
      </c>
      <c r="M98" s="145">
        <v>3</v>
      </c>
      <c r="N98" s="145">
        <v>10</v>
      </c>
      <c r="O98" s="145">
        <v>167</v>
      </c>
      <c r="P98" s="145">
        <v>6</v>
      </c>
      <c r="Q98" s="145" t="s">
        <v>43</v>
      </c>
      <c r="R98" s="145">
        <v>169563</v>
      </c>
      <c r="S98" s="145">
        <v>94423</v>
      </c>
      <c r="T98" s="145">
        <v>4</v>
      </c>
    </row>
    <row r="99" spans="1:20" hidden="1" outlineLevel="4">
      <c r="A99" s="145">
        <v>12</v>
      </c>
      <c r="B99" s="145" t="s">
        <v>39</v>
      </c>
      <c r="C99" s="145" t="s">
        <v>5</v>
      </c>
      <c r="D99" s="145" t="s">
        <v>124</v>
      </c>
      <c r="E99" s="81">
        <v>64</v>
      </c>
      <c r="F99" s="82">
        <f t="shared" si="7"/>
        <v>2.1216362847222222E-2</v>
      </c>
      <c r="G99" s="82">
        <f t="shared" si="9"/>
        <v>4.2541956018518519E-3</v>
      </c>
      <c r="H99" s="145">
        <f t="shared" si="10"/>
        <v>0</v>
      </c>
      <c r="I99" s="145">
        <f t="shared" si="11"/>
        <v>64</v>
      </c>
      <c r="J99" s="145">
        <f t="shared" si="12"/>
        <v>0</v>
      </c>
      <c r="K99" s="145">
        <f t="shared" si="13"/>
        <v>64</v>
      </c>
      <c r="L99" s="145">
        <f t="shared" si="8"/>
        <v>0</v>
      </c>
      <c r="M99" s="145">
        <v>3</v>
      </c>
      <c r="N99" s="145">
        <v>10</v>
      </c>
      <c r="O99" s="145">
        <v>168</v>
      </c>
      <c r="P99" s="145">
        <v>12</v>
      </c>
      <c r="Q99" s="145" t="s">
        <v>29</v>
      </c>
      <c r="R99" s="145">
        <v>117318</v>
      </c>
      <c r="S99" s="145">
        <v>23524</v>
      </c>
      <c r="T99" s="145">
        <v>4</v>
      </c>
    </row>
    <row r="100" spans="1:20" outlineLevel="3" collapsed="1">
      <c r="A100" s="145"/>
      <c r="B100" s="145"/>
      <c r="C100" s="150" t="s">
        <v>145</v>
      </c>
      <c r="D100" s="151"/>
      <c r="E100" s="152">
        <f>SUBTOTAL(9,E96:E99)</f>
        <v>278</v>
      </c>
      <c r="F100" s="153"/>
      <c r="G100" s="153"/>
      <c r="H100" s="145">
        <f>SUBTOTAL(9,H96:H99)</f>
        <v>0</v>
      </c>
      <c r="I100" s="145">
        <f>SUBTOTAL(9,I96:I99)</f>
        <v>278</v>
      </c>
      <c r="J100" s="145">
        <f>SUBTOTAL(9,J96:J99)</f>
        <v>0</v>
      </c>
      <c r="K100" s="145">
        <f>SUBTOTAL(9,K96:K99)</f>
        <v>210</v>
      </c>
      <c r="L100" s="145">
        <f>SUBTOTAL(9,L96:L99)</f>
        <v>68</v>
      </c>
      <c r="M100" s="145"/>
      <c r="N100" s="145"/>
      <c r="O100" s="145"/>
      <c r="P100" s="145"/>
      <c r="Q100" s="145"/>
      <c r="R100" s="145">
        <f>SUBTOTAL(9,R96:R99)</f>
        <v>471863</v>
      </c>
      <c r="S100" s="145">
        <f>SUBTOTAL(9,S96:S99)</f>
        <v>177021</v>
      </c>
      <c r="T100" s="145"/>
    </row>
    <row r="101" spans="1:20" ht="15.6" outlineLevel="2">
      <c r="A101" s="145"/>
      <c r="B101" s="76" t="s">
        <v>88</v>
      </c>
      <c r="C101" s="77"/>
      <c r="D101" s="77"/>
      <c r="E101" s="78">
        <f>SUBTOTAL(9,E85:E99)</f>
        <v>1470</v>
      </c>
      <c r="F101" s="79">
        <v>1.0899470899470898E-2</v>
      </c>
      <c r="G101" s="79">
        <v>5.0332026329050145E-3</v>
      </c>
      <c r="H101" s="145">
        <f>SUBTOTAL(9,H85:H99)</f>
        <v>1192</v>
      </c>
      <c r="I101" s="145">
        <f>SUBTOTAL(9,I85:I99)</f>
        <v>278</v>
      </c>
      <c r="J101" s="145">
        <f>SUBTOTAL(9,J85:J99)</f>
        <v>0</v>
      </c>
      <c r="K101" s="145">
        <f>SUBTOTAL(9,K85:K99)</f>
        <v>677</v>
      </c>
      <c r="L101" s="145">
        <f>SUBTOTAL(9,L85:L99)</f>
        <v>793</v>
      </c>
      <c r="M101" s="145"/>
      <c r="N101" s="145"/>
      <c r="O101" s="145"/>
      <c r="P101" s="145"/>
      <c r="Q101" s="145"/>
      <c r="R101" s="145">
        <f>SUBTOTAL(9,R85:R99)</f>
        <v>1384320</v>
      </c>
      <c r="S101" s="145">
        <f>SUBTOTAL(9,S85:S99)</f>
        <v>639257</v>
      </c>
      <c r="T101" s="145"/>
    </row>
    <row r="102" spans="1:20" hidden="1" outlineLevel="4">
      <c r="A102" s="145">
        <v>12</v>
      </c>
      <c r="B102" s="145" t="s">
        <v>44</v>
      </c>
      <c r="C102" s="145" t="s">
        <v>4</v>
      </c>
      <c r="D102" s="145" t="s">
        <v>16</v>
      </c>
      <c r="E102" s="81">
        <v>92</v>
      </c>
      <c r="F102" s="82">
        <f t="shared" si="7"/>
        <v>1.6850342190016101E-2</v>
      </c>
      <c r="G102" s="82">
        <f t="shared" si="9"/>
        <v>9.4489734299516917E-3</v>
      </c>
      <c r="H102" s="145">
        <f t="shared" si="10"/>
        <v>92</v>
      </c>
      <c r="I102" s="145">
        <f t="shared" si="11"/>
        <v>0</v>
      </c>
      <c r="J102" s="145">
        <f t="shared" si="12"/>
        <v>0</v>
      </c>
      <c r="K102" s="145">
        <f t="shared" si="13"/>
        <v>0</v>
      </c>
      <c r="L102" s="145">
        <f t="shared" si="8"/>
        <v>92</v>
      </c>
      <c r="M102" s="145">
        <v>1</v>
      </c>
      <c r="N102" s="145">
        <v>24</v>
      </c>
      <c r="O102" s="145">
        <v>17</v>
      </c>
      <c r="P102" s="145">
        <v>3</v>
      </c>
      <c r="Q102" s="145" t="s">
        <v>17</v>
      </c>
      <c r="R102" s="145">
        <v>133940</v>
      </c>
      <c r="S102" s="145">
        <v>75108</v>
      </c>
      <c r="T102" s="145">
        <v>4</v>
      </c>
    </row>
    <row r="103" spans="1:20" hidden="1" outlineLevel="4">
      <c r="A103" s="145">
        <v>12</v>
      </c>
      <c r="B103" s="145" t="s">
        <v>44</v>
      </c>
      <c r="C103" s="145" t="s">
        <v>4</v>
      </c>
      <c r="D103" s="145" t="s">
        <v>19</v>
      </c>
      <c r="E103" s="81">
        <v>1</v>
      </c>
      <c r="F103" s="82">
        <f t="shared" si="7"/>
        <v>1.0636574074074074E-2</v>
      </c>
      <c r="G103" s="82">
        <f t="shared" si="9"/>
        <v>1.1412037037037037E-2</v>
      </c>
      <c r="H103" s="145">
        <f t="shared" si="10"/>
        <v>1</v>
      </c>
      <c r="I103" s="145">
        <f t="shared" si="11"/>
        <v>0</v>
      </c>
      <c r="J103" s="145">
        <f t="shared" si="12"/>
        <v>0</v>
      </c>
      <c r="K103" s="145">
        <f t="shared" si="13"/>
        <v>0</v>
      </c>
      <c r="L103" s="145">
        <f t="shared" si="8"/>
        <v>1</v>
      </c>
      <c r="M103" s="145">
        <v>1</v>
      </c>
      <c r="N103" s="145">
        <v>24</v>
      </c>
      <c r="O103" s="145">
        <v>18</v>
      </c>
      <c r="P103" s="145">
        <v>3</v>
      </c>
      <c r="Q103" s="145" t="s">
        <v>17</v>
      </c>
      <c r="R103" s="145">
        <v>919</v>
      </c>
      <c r="S103" s="145">
        <v>986</v>
      </c>
      <c r="T103" s="145">
        <v>4</v>
      </c>
    </row>
    <row r="104" spans="1:20" hidden="1" outlineLevel="4">
      <c r="A104" s="145">
        <v>12</v>
      </c>
      <c r="B104" s="145" t="s">
        <v>44</v>
      </c>
      <c r="C104" s="145" t="s">
        <v>4</v>
      </c>
      <c r="D104" s="145" t="s">
        <v>21</v>
      </c>
      <c r="E104" s="81">
        <v>6</v>
      </c>
      <c r="F104" s="82">
        <f t="shared" si="7"/>
        <v>1.250192901234568E-2</v>
      </c>
      <c r="G104" s="82">
        <f t="shared" si="9"/>
        <v>2.1145833333333332E-2</v>
      </c>
      <c r="H104" s="145">
        <f t="shared" si="10"/>
        <v>6</v>
      </c>
      <c r="I104" s="145">
        <f t="shared" si="11"/>
        <v>0</v>
      </c>
      <c r="J104" s="145">
        <f t="shared" si="12"/>
        <v>0</v>
      </c>
      <c r="K104" s="145">
        <f t="shared" si="13"/>
        <v>0</v>
      </c>
      <c r="L104" s="145">
        <f t="shared" si="8"/>
        <v>6</v>
      </c>
      <c r="M104" s="145">
        <v>1</v>
      </c>
      <c r="N104" s="145">
        <v>24</v>
      </c>
      <c r="O104" s="145">
        <v>20</v>
      </c>
      <c r="P104" s="145">
        <v>3</v>
      </c>
      <c r="Q104" s="145" t="s">
        <v>17</v>
      </c>
      <c r="R104" s="145">
        <v>6481</v>
      </c>
      <c r="S104" s="145">
        <v>10962</v>
      </c>
      <c r="T104" s="145">
        <v>4</v>
      </c>
    </row>
    <row r="105" spans="1:20" hidden="1" outlineLevel="4">
      <c r="A105" s="145">
        <v>12</v>
      </c>
      <c r="B105" s="145" t="s">
        <v>44</v>
      </c>
      <c r="C105" s="145" t="s">
        <v>4</v>
      </c>
      <c r="D105" s="145" t="s">
        <v>109</v>
      </c>
      <c r="E105" s="81">
        <v>74</v>
      </c>
      <c r="F105" s="82">
        <f t="shared" si="7"/>
        <v>1.4060623123123124E-2</v>
      </c>
      <c r="G105" s="82">
        <f t="shared" si="9"/>
        <v>4.3998686186186185E-3</v>
      </c>
      <c r="H105" s="145">
        <f t="shared" si="10"/>
        <v>74</v>
      </c>
      <c r="I105" s="145">
        <f t="shared" si="11"/>
        <v>0</v>
      </c>
      <c r="J105" s="145">
        <f t="shared" si="12"/>
        <v>0</v>
      </c>
      <c r="K105" s="145">
        <f t="shared" si="13"/>
        <v>74</v>
      </c>
      <c r="L105" s="145">
        <f t="shared" si="8"/>
        <v>0</v>
      </c>
      <c r="M105" s="145">
        <v>3</v>
      </c>
      <c r="N105" s="145">
        <v>24</v>
      </c>
      <c r="O105" s="145">
        <v>162</v>
      </c>
      <c r="P105" s="145">
        <v>3</v>
      </c>
      <c r="Q105" s="145" t="s">
        <v>17</v>
      </c>
      <c r="R105" s="145">
        <v>89898</v>
      </c>
      <c r="S105" s="145">
        <v>28131</v>
      </c>
      <c r="T105" s="145">
        <v>4</v>
      </c>
    </row>
    <row r="106" spans="1:20" outlineLevel="3" collapsed="1">
      <c r="A106" s="145"/>
      <c r="B106" s="145"/>
      <c r="C106" s="146" t="s">
        <v>144</v>
      </c>
      <c r="D106" s="147"/>
      <c r="E106" s="148">
        <f>SUBTOTAL(9,E102:E105)</f>
        <v>173</v>
      </c>
      <c r="F106" s="149"/>
      <c r="G106" s="149"/>
      <c r="H106" s="145">
        <f>SUBTOTAL(9,H102:H105)</f>
        <v>173</v>
      </c>
      <c r="I106" s="145">
        <f>SUBTOTAL(9,I102:I105)</f>
        <v>0</v>
      </c>
      <c r="J106" s="145">
        <f>SUBTOTAL(9,J102:J105)</f>
        <v>0</v>
      </c>
      <c r="K106" s="145">
        <f>SUBTOTAL(9,K102:K105)</f>
        <v>74</v>
      </c>
      <c r="L106" s="145">
        <f>SUBTOTAL(9,L102:L105)</f>
        <v>99</v>
      </c>
      <c r="M106" s="145"/>
      <c r="N106" s="145"/>
      <c r="O106" s="145"/>
      <c r="P106" s="145"/>
      <c r="Q106" s="145"/>
      <c r="R106" s="145">
        <f>SUBTOTAL(9,R102:R105)</f>
        <v>231238</v>
      </c>
      <c r="S106" s="145">
        <f>SUBTOTAL(9,S102:S105)</f>
        <v>115187</v>
      </c>
      <c r="T106" s="145"/>
    </row>
    <row r="107" spans="1:20" ht="15.6" outlineLevel="2">
      <c r="A107" s="145"/>
      <c r="B107" s="76" t="s">
        <v>89</v>
      </c>
      <c r="C107" s="77"/>
      <c r="D107" s="77"/>
      <c r="E107" s="78">
        <f>SUBTOTAL(9,E102:E105)</f>
        <v>173</v>
      </c>
      <c r="F107" s="79">
        <v>1.5470322200813529E-2</v>
      </c>
      <c r="G107" s="79">
        <v>7.7062593663027191E-3</v>
      </c>
      <c r="H107" s="145">
        <f>SUBTOTAL(9,H102:H105)</f>
        <v>173</v>
      </c>
      <c r="I107" s="145">
        <f>SUBTOTAL(9,I102:I105)</f>
        <v>0</v>
      </c>
      <c r="J107" s="145">
        <f>SUBTOTAL(9,J102:J105)</f>
        <v>0</v>
      </c>
      <c r="K107" s="145">
        <f>SUBTOTAL(9,K102:K105)</f>
        <v>74</v>
      </c>
      <c r="L107" s="145">
        <f>SUBTOTAL(9,L102:L105)</f>
        <v>99</v>
      </c>
      <c r="M107" s="145"/>
      <c r="N107" s="145"/>
      <c r="O107" s="145"/>
      <c r="P107" s="145"/>
      <c r="Q107" s="145"/>
      <c r="R107" s="145">
        <f>SUBTOTAL(9,R102:R105)</f>
        <v>231238</v>
      </c>
      <c r="S107" s="145">
        <f>SUBTOTAL(9,S102:S105)</f>
        <v>115187</v>
      </c>
      <c r="T107" s="145"/>
    </row>
    <row r="108" spans="1:20" hidden="1" outlineLevel="4">
      <c r="A108" s="145">
        <v>12</v>
      </c>
      <c r="B108" s="145" t="s">
        <v>45</v>
      </c>
      <c r="C108" s="145" t="s">
        <v>4</v>
      </c>
      <c r="D108" s="145" t="s">
        <v>16</v>
      </c>
      <c r="E108" s="81">
        <v>179</v>
      </c>
      <c r="F108" s="82">
        <f t="shared" si="7"/>
        <v>9.4701789778605418E-3</v>
      </c>
      <c r="G108" s="82">
        <f t="shared" si="9"/>
        <v>5.6022398096420437E-3</v>
      </c>
      <c r="H108" s="145">
        <f t="shared" si="10"/>
        <v>179</v>
      </c>
      <c r="I108" s="145">
        <f t="shared" si="11"/>
        <v>0</v>
      </c>
      <c r="J108" s="145">
        <f t="shared" si="12"/>
        <v>0</v>
      </c>
      <c r="K108" s="145">
        <f t="shared" si="13"/>
        <v>0</v>
      </c>
      <c r="L108" s="145">
        <f t="shared" si="8"/>
        <v>179</v>
      </c>
      <c r="M108" s="145">
        <v>1</v>
      </c>
      <c r="N108" s="145">
        <v>7</v>
      </c>
      <c r="O108" s="145">
        <v>17</v>
      </c>
      <c r="P108" s="145">
        <v>3</v>
      </c>
      <c r="Q108" s="145" t="s">
        <v>17</v>
      </c>
      <c r="R108" s="145">
        <v>146462</v>
      </c>
      <c r="S108" s="145">
        <v>86642</v>
      </c>
      <c r="T108" s="145">
        <v>4</v>
      </c>
    </row>
    <row r="109" spans="1:20" hidden="1" outlineLevel="4">
      <c r="A109" s="145">
        <v>12</v>
      </c>
      <c r="B109" s="145" t="s">
        <v>45</v>
      </c>
      <c r="C109" s="145" t="s">
        <v>4</v>
      </c>
      <c r="D109" s="145" t="s">
        <v>19</v>
      </c>
      <c r="E109" s="81">
        <v>59</v>
      </c>
      <c r="F109" s="82">
        <f t="shared" si="7"/>
        <v>1.0379001883239172E-2</v>
      </c>
      <c r="G109" s="82">
        <f t="shared" si="9"/>
        <v>5.9969397363465156E-3</v>
      </c>
      <c r="H109" s="145">
        <f t="shared" si="10"/>
        <v>59</v>
      </c>
      <c r="I109" s="145">
        <f t="shared" si="11"/>
        <v>0</v>
      </c>
      <c r="J109" s="145">
        <f t="shared" si="12"/>
        <v>0</v>
      </c>
      <c r="K109" s="145">
        <f t="shared" si="13"/>
        <v>0</v>
      </c>
      <c r="L109" s="145">
        <f t="shared" si="8"/>
        <v>59</v>
      </c>
      <c r="M109" s="145">
        <v>1</v>
      </c>
      <c r="N109" s="145">
        <v>7</v>
      </c>
      <c r="O109" s="145">
        <v>18</v>
      </c>
      <c r="P109" s="145">
        <v>3</v>
      </c>
      <c r="Q109" s="145" t="s">
        <v>17</v>
      </c>
      <c r="R109" s="145">
        <v>52908</v>
      </c>
      <c r="S109" s="145">
        <v>30570</v>
      </c>
      <c r="T109" s="145">
        <v>4</v>
      </c>
    </row>
    <row r="110" spans="1:20" hidden="1" outlineLevel="4">
      <c r="A110" s="145">
        <v>12</v>
      </c>
      <c r="B110" s="145" t="s">
        <v>45</v>
      </c>
      <c r="C110" s="145" t="s">
        <v>4</v>
      </c>
      <c r="D110" s="145" t="s">
        <v>21</v>
      </c>
      <c r="E110" s="81">
        <v>48</v>
      </c>
      <c r="F110" s="82">
        <f t="shared" si="7"/>
        <v>9.4022472993827155E-3</v>
      </c>
      <c r="G110" s="82">
        <f t="shared" si="9"/>
        <v>9.3901909722222225E-3</v>
      </c>
      <c r="H110" s="145">
        <f t="shared" si="10"/>
        <v>48</v>
      </c>
      <c r="I110" s="145">
        <f t="shared" si="11"/>
        <v>0</v>
      </c>
      <c r="J110" s="145">
        <f t="shared" si="12"/>
        <v>0</v>
      </c>
      <c r="K110" s="145">
        <f t="shared" si="13"/>
        <v>0</v>
      </c>
      <c r="L110" s="145">
        <f t="shared" si="8"/>
        <v>48</v>
      </c>
      <c r="M110" s="145">
        <v>1</v>
      </c>
      <c r="N110" s="145">
        <v>7</v>
      </c>
      <c r="O110" s="145">
        <v>20</v>
      </c>
      <c r="P110" s="145">
        <v>3</v>
      </c>
      <c r="Q110" s="145" t="s">
        <v>17</v>
      </c>
      <c r="R110" s="145">
        <v>38993</v>
      </c>
      <c r="S110" s="145">
        <v>38943</v>
      </c>
      <c r="T110" s="145">
        <v>4</v>
      </c>
    </row>
    <row r="111" spans="1:20" hidden="1" outlineLevel="4">
      <c r="A111" s="145">
        <v>12</v>
      </c>
      <c r="B111" s="145" t="s">
        <v>45</v>
      </c>
      <c r="C111" s="145" t="s">
        <v>4</v>
      </c>
      <c r="D111" s="145" t="s">
        <v>109</v>
      </c>
      <c r="E111" s="81">
        <v>149</v>
      </c>
      <c r="F111" s="82">
        <f t="shared" si="7"/>
        <v>1.1393238876460354E-2</v>
      </c>
      <c r="G111" s="82">
        <f t="shared" si="9"/>
        <v>3.3838242605021131E-3</v>
      </c>
      <c r="H111" s="145">
        <f t="shared" si="10"/>
        <v>149</v>
      </c>
      <c r="I111" s="145">
        <f t="shared" si="11"/>
        <v>0</v>
      </c>
      <c r="J111" s="145">
        <f t="shared" si="12"/>
        <v>0</v>
      </c>
      <c r="K111" s="145">
        <f t="shared" si="13"/>
        <v>149</v>
      </c>
      <c r="L111" s="145">
        <f t="shared" si="8"/>
        <v>0</v>
      </c>
      <c r="M111" s="145">
        <v>3</v>
      </c>
      <c r="N111" s="145">
        <v>7</v>
      </c>
      <c r="O111" s="145">
        <v>162</v>
      </c>
      <c r="P111" s="145">
        <v>3</v>
      </c>
      <c r="Q111" s="145" t="s">
        <v>17</v>
      </c>
      <c r="R111" s="145">
        <v>146672</v>
      </c>
      <c r="S111" s="145">
        <v>43562</v>
      </c>
      <c r="T111" s="145">
        <v>4</v>
      </c>
    </row>
    <row r="112" spans="1:20" outlineLevel="3" collapsed="1">
      <c r="A112" s="145"/>
      <c r="B112" s="145"/>
      <c r="C112" s="146" t="s">
        <v>144</v>
      </c>
      <c r="D112" s="147"/>
      <c r="E112" s="148">
        <f>SUBTOTAL(9,E108:E111)</f>
        <v>435</v>
      </c>
      <c r="F112" s="149"/>
      <c r="G112" s="149"/>
      <c r="H112" s="145">
        <f>SUBTOTAL(9,H108:H111)</f>
        <v>435</v>
      </c>
      <c r="I112" s="145">
        <f>SUBTOTAL(9,I108:I111)</f>
        <v>0</v>
      </c>
      <c r="J112" s="145">
        <f>SUBTOTAL(9,J108:J111)</f>
        <v>0</v>
      </c>
      <c r="K112" s="145">
        <f>SUBTOTAL(9,K108:K111)</f>
        <v>149</v>
      </c>
      <c r="L112" s="145">
        <f>SUBTOTAL(9,L108:L111)</f>
        <v>286</v>
      </c>
      <c r="M112" s="145"/>
      <c r="N112" s="145"/>
      <c r="O112" s="145"/>
      <c r="P112" s="145"/>
      <c r="Q112" s="145"/>
      <c r="R112" s="145">
        <f>SUBTOTAL(9,R108:R111)</f>
        <v>385035</v>
      </c>
      <c r="S112" s="145">
        <f>SUBTOTAL(9,S108:S111)</f>
        <v>199717</v>
      </c>
      <c r="T112" s="145"/>
    </row>
    <row r="113" spans="1:20" ht="15.6" outlineLevel="2">
      <c r="A113" s="145"/>
      <c r="B113" s="76" t="s">
        <v>90</v>
      </c>
      <c r="C113" s="77"/>
      <c r="D113" s="77"/>
      <c r="E113" s="78">
        <f>SUBTOTAL(9,E108:E111)</f>
        <v>435</v>
      </c>
      <c r="F113" s="79">
        <v>1.0244651979565773E-2</v>
      </c>
      <c r="G113" s="79">
        <v>5.3138835674755216E-3</v>
      </c>
      <c r="H113" s="145">
        <f>SUBTOTAL(9,H108:H111)</f>
        <v>435</v>
      </c>
      <c r="I113" s="145">
        <f>SUBTOTAL(9,I108:I111)</f>
        <v>0</v>
      </c>
      <c r="J113" s="145">
        <f>SUBTOTAL(9,J108:J111)</f>
        <v>0</v>
      </c>
      <c r="K113" s="145">
        <f>SUBTOTAL(9,K108:K111)</f>
        <v>149</v>
      </c>
      <c r="L113" s="145">
        <f>SUBTOTAL(9,L108:L111)</f>
        <v>286</v>
      </c>
      <c r="M113" s="145"/>
      <c r="N113" s="145"/>
      <c r="O113" s="145"/>
      <c r="P113" s="145"/>
      <c r="Q113" s="145"/>
      <c r="R113" s="145">
        <f>SUBTOTAL(9,R108:R111)</f>
        <v>385035</v>
      </c>
      <c r="S113" s="145">
        <f>SUBTOTAL(9,S108:S111)</f>
        <v>199717</v>
      </c>
      <c r="T113" s="145"/>
    </row>
    <row r="114" spans="1:20" hidden="1" outlineLevel="4">
      <c r="A114" s="145">
        <v>12</v>
      </c>
      <c r="B114" s="145" t="s">
        <v>46</v>
      </c>
      <c r="C114" s="145" t="s">
        <v>4</v>
      </c>
      <c r="D114" s="145" t="s">
        <v>16</v>
      </c>
      <c r="E114" s="81">
        <v>210</v>
      </c>
      <c r="F114" s="82">
        <f t="shared" si="7"/>
        <v>4.4862764550264549E-3</v>
      </c>
      <c r="G114" s="82">
        <f t="shared" si="9"/>
        <v>9.737103174603175E-4</v>
      </c>
      <c r="H114" s="145">
        <f t="shared" si="10"/>
        <v>210</v>
      </c>
      <c r="I114" s="145">
        <f t="shared" si="11"/>
        <v>0</v>
      </c>
      <c r="J114" s="145">
        <f t="shared" si="12"/>
        <v>0</v>
      </c>
      <c r="K114" s="145">
        <f t="shared" si="13"/>
        <v>0</v>
      </c>
      <c r="L114" s="145">
        <f t="shared" si="8"/>
        <v>210</v>
      </c>
      <c r="M114" s="145">
        <v>1</v>
      </c>
      <c r="N114" s="145">
        <v>33</v>
      </c>
      <c r="O114" s="145">
        <v>17</v>
      </c>
      <c r="P114" s="145">
        <v>3</v>
      </c>
      <c r="Q114" s="145" t="s">
        <v>17</v>
      </c>
      <c r="R114" s="145">
        <v>81399</v>
      </c>
      <c r="S114" s="145">
        <v>17667</v>
      </c>
      <c r="T114" s="145">
        <v>4</v>
      </c>
    </row>
    <row r="115" spans="1:20" hidden="1" outlineLevel="4">
      <c r="A115" s="145">
        <v>12</v>
      </c>
      <c r="B115" s="145" t="s">
        <v>46</v>
      </c>
      <c r="C115" s="145" t="s">
        <v>4</v>
      </c>
      <c r="D115" s="145" t="s">
        <v>19</v>
      </c>
      <c r="E115" s="81">
        <v>53</v>
      </c>
      <c r="F115" s="82">
        <f t="shared" si="7"/>
        <v>5.5577393431167016E-3</v>
      </c>
      <c r="G115" s="82">
        <f t="shared" si="9"/>
        <v>9.680730258560448E-4</v>
      </c>
      <c r="H115" s="145">
        <f t="shared" si="10"/>
        <v>53</v>
      </c>
      <c r="I115" s="145">
        <f t="shared" si="11"/>
        <v>0</v>
      </c>
      <c r="J115" s="145">
        <f t="shared" si="12"/>
        <v>0</v>
      </c>
      <c r="K115" s="145">
        <f t="shared" si="13"/>
        <v>0</v>
      </c>
      <c r="L115" s="145">
        <f t="shared" si="8"/>
        <v>53</v>
      </c>
      <c r="M115" s="145">
        <v>1</v>
      </c>
      <c r="N115" s="145">
        <v>33</v>
      </c>
      <c r="O115" s="145">
        <v>18</v>
      </c>
      <c r="P115" s="145">
        <v>3</v>
      </c>
      <c r="Q115" s="145" t="s">
        <v>17</v>
      </c>
      <c r="R115" s="145">
        <v>25450</v>
      </c>
      <c r="S115" s="145">
        <v>4433</v>
      </c>
      <c r="T115" s="145">
        <v>4</v>
      </c>
    </row>
    <row r="116" spans="1:20" hidden="1" outlineLevel="4">
      <c r="A116" s="145">
        <v>12</v>
      </c>
      <c r="B116" s="145" t="s">
        <v>46</v>
      </c>
      <c r="C116" s="145" t="s">
        <v>4</v>
      </c>
      <c r="D116" s="145" t="s">
        <v>21</v>
      </c>
      <c r="E116" s="81">
        <v>36</v>
      </c>
      <c r="F116" s="82">
        <f t="shared" si="7"/>
        <v>4.5453960905349798E-3</v>
      </c>
      <c r="G116" s="82">
        <f t="shared" si="9"/>
        <v>1.8332047325102881E-3</v>
      </c>
      <c r="H116" s="145">
        <f t="shared" si="10"/>
        <v>36</v>
      </c>
      <c r="I116" s="145">
        <f t="shared" si="11"/>
        <v>0</v>
      </c>
      <c r="J116" s="145">
        <f t="shared" si="12"/>
        <v>0</v>
      </c>
      <c r="K116" s="145">
        <f t="shared" si="13"/>
        <v>0</v>
      </c>
      <c r="L116" s="145">
        <f t="shared" si="8"/>
        <v>36</v>
      </c>
      <c r="M116" s="145">
        <v>1</v>
      </c>
      <c r="N116" s="145">
        <v>33</v>
      </c>
      <c r="O116" s="145">
        <v>20</v>
      </c>
      <c r="P116" s="145">
        <v>3</v>
      </c>
      <c r="Q116" s="145" t="s">
        <v>17</v>
      </c>
      <c r="R116" s="145">
        <v>14138</v>
      </c>
      <c r="S116" s="145">
        <v>5702</v>
      </c>
      <c r="T116" s="145">
        <v>4</v>
      </c>
    </row>
    <row r="117" spans="1:20" hidden="1" outlineLevel="4">
      <c r="A117" s="145">
        <v>12</v>
      </c>
      <c r="B117" s="145" t="s">
        <v>46</v>
      </c>
      <c r="C117" s="145" t="s">
        <v>4</v>
      </c>
      <c r="D117" s="145" t="s">
        <v>109</v>
      </c>
      <c r="E117" s="81">
        <v>287</v>
      </c>
      <c r="F117" s="82">
        <f t="shared" si="7"/>
        <v>4.8317121564072788E-3</v>
      </c>
      <c r="G117" s="82">
        <f t="shared" si="9"/>
        <v>5.1046909278616595E-4</v>
      </c>
      <c r="H117" s="145">
        <f t="shared" si="10"/>
        <v>287</v>
      </c>
      <c r="I117" s="145">
        <f t="shared" si="11"/>
        <v>0</v>
      </c>
      <c r="J117" s="145">
        <f t="shared" si="12"/>
        <v>0</v>
      </c>
      <c r="K117" s="145">
        <f t="shared" si="13"/>
        <v>287</v>
      </c>
      <c r="L117" s="145">
        <f t="shared" si="8"/>
        <v>0</v>
      </c>
      <c r="M117" s="145">
        <v>3</v>
      </c>
      <c r="N117" s="145">
        <v>33</v>
      </c>
      <c r="O117" s="145">
        <v>162</v>
      </c>
      <c r="P117" s="145">
        <v>3</v>
      </c>
      <c r="Q117" s="145" t="s">
        <v>17</v>
      </c>
      <c r="R117" s="145">
        <v>119811</v>
      </c>
      <c r="S117" s="145">
        <v>12658</v>
      </c>
      <c r="T117" s="145">
        <v>4</v>
      </c>
    </row>
    <row r="118" spans="1:20" hidden="1" outlineLevel="4">
      <c r="A118" s="145">
        <v>12</v>
      </c>
      <c r="B118" s="145" t="s">
        <v>46</v>
      </c>
      <c r="C118" s="145" t="s">
        <v>4</v>
      </c>
      <c r="D118" s="145" t="s">
        <v>107</v>
      </c>
      <c r="E118" s="81">
        <v>46</v>
      </c>
      <c r="F118" s="82">
        <f t="shared" si="7"/>
        <v>5.7324376006441229E-3</v>
      </c>
      <c r="G118" s="82">
        <f t="shared" si="9"/>
        <v>2.5161030595813202E-7</v>
      </c>
      <c r="H118" s="145">
        <f t="shared" si="10"/>
        <v>46</v>
      </c>
      <c r="I118" s="145">
        <f t="shared" si="11"/>
        <v>0</v>
      </c>
      <c r="J118" s="145">
        <f t="shared" si="12"/>
        <v>0</v>
      </c>
      <c r="K118" s="145">
        <f t="shared" si="13"/>
        <v>0</v>
      </c>
      <c r="L118" s="145">
        <f t="shared" si="8"/>
        <v>46</v>
      </c>
      <c r="M118" s="145">
        <v>8</v>
      </c>
      <c r="N118" s="145">
        <v>33</v>
      </c>
      <c r="O118" s="145">
        <v>217</v>
      </c>
      <c r="P118" s="145">
        <v>3</v>
      </c>
      <c r="Q118" s="145" t="s">
        <v>17</v>
      </c>
      <c r="R118" s="145">
        <v>22783</v>
      </c>
      <c r="S118" s="145">
        <v>1</v>
      </c>
      <c r="T118" s="145">
        <v>4</v>
      </c>
    </row>
    <row r="119" spans="1:20" hidden="1" outlineLevel="4">
      <c r="A119" s="145">
        <v>12</v>
      </c>
      <c r="B119" s="145" t="s">
        <v>46</v>
      </c>
      <c r="C119" s="145" t="s">
        <v>4</v>
      </c>
      <c r="D119" s="145" t="s">
        <v>47</v>
      </c>
      <c r="E119" s="81">
        <v>5</v>
      </c>
      <c r="F119" s="82">
        <f t="shared" si="7"/>
        <v>5.37037037037037E-3</v>
      </c>
      <c r="G119" s="82">
        <f t="shared" si="9"/>
        <v>1.2592592592592592E-3</v>
      </c>
      <c r="H119" s="145">
        <f t="shared" si="10"/>
        <v>5</v>
      </c>
      <c r="I119" s="145">
        <f t="shared" si="11"/>
        <v>0</v>
      </c>
      <c r="J119" s="145">
        <f t="shared" si="12"/>
        <v>0</v>
      </c>
      <c r="K119" s="145">
        <f t="shared" si="13"/>
        <v>0</v>
      </c>
      <c r="L119" s="145">
        <f t="shared" si="8"/>
        <v>5</v>
      </c>
      <c r="M119" s="145">
        <v>1</v>
      </c>
      <c r="N119" s="145">
        <v>33</v>
      </c>
      <c r="O119" s="145">
        <v>225</v>
      </c>
      <c r="P119" s="145">
        <v>3</v>
      </c>
      <c r="Q119" s="145" t="s">
        <v>17</v>
      </c>
      <c r="R119" s="145">
        <v>2320</v>
      </c>
      <c r="S119" s="145">
        <v>544</v>
      </c>
      <c r="T119" s="145">
        <v>4</v>
      </c>
    </row>
    <row r="120" spans="1:20" hidden="1" outlineLevel="4">
      <c r="A120" s="145">
        <v>12</v>
      </c>
      <c r="B120" s="145" t="s">
        <v>46</v>
      </c>
      <c r="C120" s="145" t="s">
        <v>4</v>
      </c>
      <c r="D120" s="145" t="s">
        <v>125</v>
      </c>
      <c r="E120" s="81">
        <v>22</v>
      </c>
      <c r="F120" s="82">
        <f t="shared" si="7"/>
        <v>4.593329124579125E-3</v>
      </c>
      <c r="G120" s="82">
        <f t="shared" si="9"/>
        <v>1.1968644781144781E-3</v>
      </c>
      <c r="H120" s="145">
        <f t="shared" si="10"/>
        <v>22</v>
      </c>
      <c r="I120" s="145">
        <f t="shared" si="11"/>
        <v>0</v>
      </c>
      <c r="J120" s="145">
        <f t="shared" si="12"/>
        <v>0</v>
      </c>
      <c r="K120" s="145">
        <f t="shared" si="13"/>
        <v>22</v>
      </c>
      <c r="L120" s="145">
        <f t="shared" si="8"/>
        <v>0</v>
      </c>
      <c r="M120" s="145">
        <v>3</v>
      </c>
      <c r="N120" s="145">
        <v>33</v>
      </c>
      <c r="O120" s="145">
        <v>226</v>
      </c>
      <c r="P120" s="145">
        <v>3</v>
      </c>
      <c r="Q120" s="145" t="s">
        <v>17</v>
      </c>
      <c r="R120" s="145">
        <v>8731</v>
      </c>
      <c r="S120" s="145">
        <v>2275</v>
      </c>
      <c r="T120" s="145">
        <v>4</v>
      </c>
    </row>
    <row r="121" spans="1:20" outlineLevel="3" collapsed="1">
      <c r="A121" s="145"/>
      <c r="B121" s="145"/>
      <c r="C121" s="146" t="s">
        <v>144</v>
      </c>
      <c r="D121" s="147"/>
      <c r="E121" s="148">
        <f>SUBTOTAL(9,E114:E120)</f>
        <v>659</v>
      </c>
      <c r="F121" s="149"/>
      <c r="G121" s="149"/>
      <c r="H121" s="145">
        <f>SUBTOTAL(9,H114:H120)</f>
        <v>659</v>
      </c>
      <c r="I121" s="145">
        <f>SUBTOTAL(9,I114:I120)</f>
        <v>0</v>
      </c>
      <c r="J121" s="145">
        <f>SUBTOTAL(9,J114:J120)</f>
        <v>0</v>
      </c>
      <c r="K121" s="145">
        <f>SUBTOTAL(9,K114:K120)</f>
        <v>309</v>
      </c>
      <c r="L121" s="145">
        <f>SUBTOTAL(9,L114:L120)</f>
        <v>350</v>
      </c>
      <c r="M121" s="145"/>
      <c r="N121" s="145"/>
      <c r="O121" s="145"/>
      <c r="P121" s="145"/>
      <c r="Q121" s="145"/>
      <c r="R121" s="145">
        <f>SUBTOTAL(9,R114:R120)</f>
        <v>274632</v>
      </c>
      <c r="S121" s="145">
        <f>SUBTOTAL(9,S114:S120)</f>
        <v>43280</v>
      </c>
      <c r="T121" s="145"/>
    </row>
    <row r="122" spans="1:20" hidden="1" outlineLevel="4">
      <c r="A122" s="145">
        <v>12</v>
      </c>
      <c r="B122" s="145" t="s">
        <v>46</v>
      </c>
      <c r="C122" s="145" t="s">
        <v>6</v>
      </c>
      <c r="D122" s="145" t="s">
        <v>33</v>
      </c>
      <c r="E122" s="81">
        <v>26</v>
      </c>
      <c r="F122" s="82">
        <f t="shared" si="7"/>
        <v>1.0933938746438747E-2</v>
      </c>
      <c r="G122" s="82">
        <f t="shared" si="9"/>
        <v>9.8206018518518512E-3</v>
      </c>
      <c r="H122" s="145">
        <f t="shared" si="10"/>
        <v>0</v>
      </c>
      <c r="I122" s="145">
        <f t="shared" si="11"/>
        <v>0</v>
      </c>
      <c r="J122" s="145">
        <f t="shared" si="12"/>
        <v>26</v>
      </c>
      <c r="K122" s="145">
        <f t="shared" si="13"/>
        <v>0</v>
      </c>
      <c r="L122" s="145">
        <f t="shared" si="8"/>
        <v>26</v>
      </c>
      <c r="M122" s="145">
        <v>1</v>
      </c>
      <c r="N122" s="145">
        <v>33</v>
      </c>
      <c r="O122" s="145">
        <v>86</v>
      </c>
      <c r="P122" s="145">
        <v>5</v>
      </c>
      <c r="Q122" s="145" t="s">
        <v>6</v>
      </c>
      <c r="R122" s="145">
        <v>24562</v>
      </c>
      <c r="S122" s="145">
        <v>22061</v>
      </c>
      <c r="T122" s="145">
        <v>4</v>
      </c>
    </row>
    <row r="123" spans="1:20" hidden="1" outlineLevel="4">
      <c r="A123" s="145">
        <v>12</v>
      </c>
      <c r="B123" s="145" t="s">
        <v>46</v>
      </c>
      <c r="C123" s="145" t="s">
        <v>6</v>
      </c>
      <c r="D123" s="145" t="s">
        <v>126</v>
      </c>
      <c r="E123" s="81">
        <v>134</v>
      </c>
      <c r="F123" s="82">
        <f t="shared" si="7"/>
        <v>1.310522042564953E-2</v>
      </c>
      <c r="G123" s="82">
        <f t="shared" si="9"/>
        <v>6.4898597291321173E-3</v>
      </c>
      <c r="H123" s="145">
        <f t="shared" si="10"/>
        <v>0</v>
      </c>
      <c r="I123" s="145">
        <f t="shared" si="11"/>
        <v>0</v>
      </c>
      <c r="J123" s="145">
        <f t="shared" si="12"/>
        <v>134</v>
      </c>
      <c r="K123" s="145">
        <f t="shared" si="13"/>
        <v>134</v>
      </c>
      <c r="L123" s="145">
        <f t="shared" si="8"/>
        <v>0</v>
      </c>
      <c r="M123" s="145">
        <v>3</v>
      </c>
      <c r="N123" s="145">
        <v>33</v>
      </c>
      <c r="O123" s="145">
        <v>192</v>
      </c>
      <c r="P123" s="145">
        <v>5</v>
      </c>
      <c r="Q123" s="145" t="s">
        <v>6</v>
      </c>
      <c r="R123" s="145">
        <v>151727</v>
      </c>
      <c r="S123" s="145">
        <v>75137</v>
      </c>
      <c r="T123" s="145">
        <v>4</v>
      </c>
    </row>
    <row r="124" spans="1:20" hidden="1" outlineLevel="4">
      <c r="A124" s="145">
        <v>12</v>
      </c>
      <c r="B124" s="145" t="s">
        <v>46</v>
      </c>
      <c r="C124" s="145" t="s">
        <v>6</v>
      </c>
      <c r="D124" s="145" t="s">
        <v>127</v>
      </c>
      <c r="E124" s="81">
        <v>330</v>
      </c>
      <c r="F124" s="82">
        <f t="shared" si="7"/>
        <v>1.2531600729517397E-2</v>
      </c>
      <c r="G124" s="82">
        <f t="shared" si="9"/>
        <v>7.5710928731762064E-3</v>
      </c>
      <c r="H124" s="145">
        <f t="shared" si="10"/>
        <v>0</v>
      </c>
      <c r="I124" s="145">
        <f t="shared" si="11"/>
        <v>0</v>
      </c>
      <c r="J124" s="145">
        <f t="shared" si="12"/>
        <v>330</v>
      </c>
      <c r="K124" s="145">
        <f t="shared" si="13"/>
        <v>330</v>
      </c>
      <c r="L124" s="145">
        <f t="shared" si="8"/>
        <v>0</v>
      </c>
      <c r="M124" s="145">
        <v>3</v>
      </c>
      <c r="N124" s="145">
        <v>33</v>
      </c>
      <c r="O124" s="145">
        <v>208</v>
      </c>
      <c r="P124" s="145">
        <v>5</v>
      </c>
      <c r="Q124" s="145" t="s">
        <v>6</v>
      </c>
      <c r="R124" s="145">
        <v>357301</v>
      </c>
      <c r="S124" s="145">
        <v>215867</v>
      </c>
      <c r="T124" s="145">
        <v>4</v>
      </c>
    </row>
    <row r="125" spans="1:20" hidden="1" outlineLevel="4">
      <c r="A125" s="145">
        <v>12</v>
      </c>
      <c r="B125" s="145" t="s">
        <v>46</v>
      </c>
      <c r="C125" s="145" t="s">
        <v>6</v>
      </c>
      <c r="D125" s="145" t="s">
        <v>128</v>
      </c>
      <c r="E125" s="81">
        <v>353</v>
      </c>
      <c r="F125" s="82">
        <f t="shared" si="7"/>
        <v>1.5211612107858567E-2</v>
      </c>
      <c r="G125" s="82">
        <f t="shared" si="9"/>
        <v>6.852704333228413E-3</v>
      </c>
      <c r="H125" s="145">
        <f t="shared" si="10"/>
        <v>0</v>
      </c>
      <c r="I125" s="145">
        <f t="shared" si="11"/>
        <v>0</v>
      </c>
      <c r="J125" s="145">
        <f t="shared" si="12"/>
        <v>353</v>
      </c>
      <c r="K125" s="145">
        <f t="shared" si="13"/>
        <v>353</v>
      </c>
      <c r="L125" s="145">
        <f t="shared" si="8"/>
        <v>0</v>
      </c>
      <c r="M125" s="145">
        <v>3</v>
      </c>
      <c r="N125" s="145">
        <v>33</v>
      </c>
      <c r="O125" s="145">
        <v>219</v>
      </c>
      <c r="P125" s="145">
        <v>22</v>
      </c>
      <c r="Q125" s="145" t="s">
        <v>20</v>
      </c>
      <c r="R125" s="145">
        <v>463942</v>
      </c>
      <c r="S125" s="145">
        <v>209002</v>
      </c>
      <c r="T125" s="145">
        <v>4</v>
      </c>
    </row>
    <row r="126" spans="1:20" outlineLevel="3" collapsed="1">
      <c r="A126" s="145"/>
      <c r="B126" s="145"/>
      <c r="C126" s="143" t="s">
        <v>146</v>
      </c>
      <c r="D126" s="144"/>
      <c r="E126" s="154">
        <f>SUBTOTAL(9,E122:E125)</f>
        <v>843</v>
      </c>
      <c r="F126" s="155"/>
      <c r="G126" s="155"/>
      <c r="H126" s="145">
        <f>SUBTOTAL(9,H122:H125)</f>
        <v>0</v>
      </c>
      <c r="I126" s="145">
        <f>SUBTOTAL(9,I122:I125)</f>
        <v>0</v>
      </c>
      <c r="J126" s="145">
        <f>SUBTOTAL(9,J122:J125)</f>
        <v>843</v>
      </c>
      <c r="K126" s="145">
        <f>SUBTOTAL(9,K122:K125)</f>
        <v>817</v>
      </c>
      <c r="L126" s="145">
        <f>SUBTOTAL(9,L122:L125)</f>
        <v>26</v>
      </c>
      <c r="M126" s="145"/>
      <c r="N126" s="145"/>
      <c r="O126" s="145"/>
      <c r="P126" s="145"/>
      <c r="Q126" s="145"/>
      <c r="R126" s="145">
        <f>SUBTOTAL(9,R122:R125)</f>
        <v>997532</v>
      </c>
      <c r="S126" s="145">
        <f>SUBTOTAL(9,S122:S125)</f>
        <v>522067</v>
      </c>
      <c r="T126" s="145"/>
    </row>
    <row r="127" spans="1:20" ht="15.6" outlineLevel="2">
      <c r="A127" s="145"/>
      <c r="B127" s="76" t="s">
        <v>91</v>
      </c>
      <c r="C127" s="77"/>
      <c r="D127" s="77"/>
      <c r="E127" s="78">
        <f>SUBTOTAL(9,E114:E125)</f>
        <v>1502</v>
      </c>
      <c r="F127" s="79">
        <v>9.8030095674902593E-3</v>
      </c>
      <c r="G127" s="79">
        <v>4.3564367879863888E-3</v>
      </c>
      <c r="H127" s="145">
        <f>SUBTOTAL(9,H114:H125)</f>
        <v>659</v>
      </c>
      <c r="I127" s="145">
        <f>SUBTOTAL(9,I114:I125)</f>
        <v>0</v>
      </c>
      <c r="J127" s="145">
        <f>SUBTOTAL(9,J114:J125)</f>
        <v>843</v>
      </c>
      <c r="K127" s="145">
        <f>SUBTOTAL(9,K114:K125)</f>
        <v>1126</v>
      </c>
      <c r="L127" s="145">
        <f>SUBTOTAL(9,L114:L125)</f>
        <v>376</v>
      </c>
      <c r="M127" s="145"/>
      <c r="N127" s="145"/>
      <c r="O127" s="145"/>
      <c r="P127" s="145"/>
      <c r="Q127" s="145"/>
      <c r="R127" s="145">
        <f>SUBTOTAL(9,R114:R125)</f>
        <v>1272164</v>
      </c>
      <c r="S127" s="145">
        <f>SUBTOTAL(9,S114:S125)</f>
        <v>565347</v>
      </c>
      <c r="T127" s="145"/>
    </row>
    <row r="128" spans="1:20" ht="17.399999999999999" outlineLevel="1">
      <c r="A128" s="23" t="s">
        <v>105</v>
      </c>
      <c r="B128" s="88"/>
      <c r="C128" s="88"/>
      <c r="D128" s="88"/>
      <c r="E128" s="89">
        <f>SUBTOTAL(9,E76:E125)</f>
        <v>4444</v>
      </c>
      <c r="F128" s="90"/>
      <c r="G128" s="90"/>
      <c r="H128" s="145">
        <f>SUBTOTAL(9,H76:H125)</f>
        <v>3323</v>
      </c>
      <c r="I128" s="145">
        <f>SUBTOTAL(9,I76:I125)</f>
        <v>278</v>
      </c>
      <c r="J128" s="145">
        <f>SUBTOTAL(9,J76:J125)</f>
        <v>843</v>
      </c>
      <c r="K128" s="145">
        <f>SUBTOTAL(9,K76:K125)</f>
        <v>2575</v>
      </c>
      <c r="L128" s="145">
        <f>SUBTOTAL(9,L76:L125)</f>
        <v>1869</v>
      </c>
      <c r="M128" s="145"/>
      <c r="N128" s="145"/>
      <c r="O128" s="145"/>
      <c r="P128" s="145"/>
      <c r="Q128" s="145"/>
      <c r="R128" s="145">
        <f>SUBTOTAL(9,R76:R125)</f>
        <v>4229037</v>
      </c>
      <c r="S128" s="145">
        <f>SUBTOTAL(9,S76:S125)</f>
        <v>1629237</v>
      </c>
      <c r="T128" s="145"/>
    </row>
    <row r="129" spans="1:20" hidden="1" outlineLevel="4">
      <c r="A129" s="145">
        <v>46</v>
      </c>
      <c r="B129" s="145" t="s">
        <v>48</v>
      </c>
      <c r="C129" s="145" t="s">
        <v>4</v>
      </c>
      <c r="D129" s="145" t="s">
        <v>16</v>
      </c>
      <c r="E129" s="81">
        <v>252</v>
      </c>
      <c r="F129" s="82">
        <f t="shared" si="7"/>
        <v>4.4370498971193417E-3</v>
      </c>
      <c r="G129" s="82">
        <f t="shared" si="9"/>
        <v>2.2287441211052326E-3</v>
      </c>
      <c r="H129" s="145">
        <f t="shared" si="10"/>
        <v>252</v>
      </c>
      <c r="I129" s="145">
        <f t="shared" si="11"/>
        <v>0</v>
      </c>
      <c r="J129" s="145">
        <f t="shared" si="12"/>
        <v>0</v>
      </c>
      <c r="K129" s="145">
        <f t="shared" si="13"/>
        <v>0</v>
      </c>
      <c r="L129" s="145">
        <f t="shared" si="8"/>
        <v>252</v>
      </c>
      <c r="M129" s="145">
        <v>1</v>
      </c>
      <c r="N129" s="145">
        <v>25</v>
      </c>
      <c r="O129" s="145">
        <v>17</v>
      </c>
      <c r="P129" s="145">
        <v>3</v>
      </c>
      <c r="Q129" s="145" t="s">
        <v>17</v>
      </c>
      <c r="R129" s="145">
        <v>96607</v>
      </c>
      <c r="S129" s="145">
        <v>48526</v>
      </c>
      <c r="T129" s="145">
        <v>4</v>
      </c>
    </row>
    <row r="130" spans="1:20" hidden="1" outlineLevel="4">
      <c r="A130" s="145">
        <v>46</v>
      </c>
      <c r="B130" s="145" t="s">
        <v>48</v>
      </c>
      <c r="C130" s="145" t="s">
        <v>4</v>
      </c>
      <c r="D130" s="145" t="s">
        <v>19</v>
      </c>
      <c r="E130" s="81">
        <v>96</v>
      </c>
      <c r="F130" s="82">
        <f t="shared" si="7"/>
        <v>4.7677951388888891E-3</v>
      </c>
      <c r="G130" s="82">
        <f t="shared" si="9"/>
        <v>4.4281684027777778E-3</v>
      </c>
      <c r="H130" s="145">
        <f t="shared" si="10"/>
        <v>96</v>
      </c>
      <c r="I130" s="145">
        <f t="shared" si="11"/>
        <v>0</v>
      </c>
      <c r="J130" s="145">
        <f t="shared" si="12"/>
        <v>0</v>
      </c>
      <c r="K130" s="145">
        <f t="shared" si="13"/>
        <v>0</v>
      </c>
      <c r="L130" s="145">
        <f t="shared" si="8"/>
        <v>96</v>
      </c>
      <c r="M130" s="145">
        <v>1</v>
      </c>
      <c r="N130" s="145">
        <v>25</v>
      </c>
      <c r="O130" s="145">
        <v>18</v>
      </c>
      <c r="P130" s="145">
        <v>3</v>
      </c>
      <c r="Q130" s="145" t="s">
        <v>17</v>
      </c>
      <c r="R130" s="145">
        <v>39546</v>
      </c>
      <c r="S130" s="145">
        <v>36729</v>
      </c>
      <c r="T130" s="145">
        <v>4</v>
      </c>
    </row>
    <row r="131" spans="1:20" hidden="1" outlineLevel="4">
      <c r="A131" s="145">
        <v>46</v>
      </c>
      <c r="B131" s="145" t="s">
        <v>48</v>
      </c>
      <c r="C131" s="145" t="s">
        <v>4</v>
      </c>
      <c r="D131" s="145" t="s">
        <v>21</v>
      </c>
      <c r="E131" s="81">
        <v>45</v>
      </c>
      <c r="F131" s="82">
        <f t="shared" si="7"/>
        <v>5.8539094650205759E-3</v>
      </c>
      <c r="G131" s="82">
        <f t="shared" si="9"/>
        <v>3.1900720164609051E-3</v>
      </c>
      <c r="H131" s="145">
        <f t="shared" si="10"/>
        <v>45</v>
      </c>
      <c r="I131" s="145">
        <f t="shared" si="11"/>
        <v>0</v>
      </c>
      <c r="J131" s="145">
        <f t="shared" si="12"/>
        <v>0</v>
      </c>
      <c r="K131" s="145">
        <f t="shared" si="13"/>
        <v>0</v>
      </c>
      <c r="L131" s="145">
        <f t="shared" si="8"/>
        <v>45</v>
      </c>
      <c r="M131" s="145">
        <v>1</v>
      </c>
      <c r="N131" s="145">
        <v>25</v>
      </c>
      <c r="O131" s="145">
        <v>20</v>
      </c>
      <c r="P131" s="145">
        <v>3</v>
      </c>
      <c r="Q131" s="145" t="s">
        <v>17</v>
      </c>
      <c r="R131" s="145">
        <v>22760</v>
      </c>
      <c r="S131" s="145">
        <v>12403</v>
      </c>
      <c r="T131" s="145">
        <v>4</v>
      </c>
    </row>
    <row r="132" spans="1:20" hidden="1" outlineLevel="4">
      <c r="A132" s="145">
        <v>46</v>
      </c>
      <c r="B132" s="145" t="s">
        <v>48</v>
      </c>
      <c r="C132" s="145" t="s">
        <v>4</v>
      </c>
      <c r="D132" s="145" t="s">
        <v>109</v>
      </c>
      <c r="E132" s="81">
        <v>129</v>
      </c>
      <c r="F132" s="82">
        <f t="shared" si="7"/>
        <v>5.4578488372093023E-3</v>
      </c>
      <c r="G132" s="82">
        <f t="shared" si="9"/>
        <v>8.7774547803617562E-4</v>
      </c>
      <c r="H132" s="145">
        <f t="shared" si="10"/>
        <v>129</v>
      </c>
      <c r="I132" s="145">
        <f t="shared" si="11"/>
        <v>0</v>
      </c>
      <c r="J132" s="145">
        <f t="shared" si="12"/>
        <v>0</v>
      </c>
      <c r="K132" s="145">
        <f t="shared" si="13"/>
        <v>129</v>
      </c>
      <c r="L132" s="145">
        <f t="shared" si="8"/>
        <v>0</v>
      </c>
      <c r="M132" s="145">
        <v>3</v>
      </c>
      <c r="N132" s="145">
        <v>25</v>
      </c>
      <c r="O132" s="145">
        <v>162</v>
      </c>
      <c r="P132" s="145">
        <v>3</v>
      </c>
      <c r="Q132" s="145" t="s">
        <v>17</v>
      </c>
      <c r="R132" s="145">
        <v>60831</v>
      </c>
      <c r="S132" s="145">
        <v>9783</v>
      </c>
      <c r="T132" s="145">
        <v>4</v>
      </c>
    </row>
    <row r="133" spans="1:20" hidden="1" outlineLevel="4">
      <c r="A133" s="145">
        <v>46</v>
      </c>
      <c r="B133" s="145" t="s">
        <v>48</v>
      </c>
      <c r="C133" s="145" t="s">
        <v>4</v>
      </c>
      <c r="D133" s="145" t="s">
        <v>107</v>
      </c>
      <c r="E133" s="81">
        <v>110</v>
      </c>
      <c r="F133" s="82">
        <f t="shared" si="7"/>
        <v>8.3562710437710443E-3</v>
      </c>
      <c r="G133" s="82">
        <f t="shared" si="9"/>
        <v>5.2609427609427606E-7</v>
      </c>
      <c r="H133" s="145">
        <f t="shared" si="10"/>
        <v>110</v>
      </c>
      <c r="I133" s="145">
        <f t="shared" si="11"/>
        <v>0</v>
      </c>
      <c r="J133" s="145">
        <f t="shared" si="12"/>
        <v>0</v>
      </c>
      <c r="K133" s="145">
        <f t="shared" si="13"/>
        <v>0</v>
      </c>
      <c r="L133" s="145">
        <f t="shared" si="8"/>
        <v>110</v>
      </c>
      <c r="M133" s="145">
        <v>8</v>
      </c>
      <c r="N133" s="145">
        <v>25</v>
      </c>
      <c r="O133" s="145">
        <v>217</v>
      </c>
      <c r="P133" s="145">
        <v>3</v>
      </c>
      <c r="Q133" s="145" t="s">
        <v>17</v>
      </c>
      <c r="R133" s="145">
        <v>79418</v>
      </c>
      <c r="S133" s="145">
        <v>5</v>
      </c>
      <c r="T133" s="145">
        <v>4</v>
      </c>
    </row>
    <row r="134" spans="1:20" outlineLevel="3" collapsed="1">
      <c r="A134" s="145"/>
      <c r="B134" s="145"/>
      <c r="C134" s="146" t="s">
        <v>144</v>
      </c>
      <c r="D134" s="147"/>
      <c r="E134" s="148">
        <f>SUBTOTAL(9,E129:E133)</f>
        <v>632</v>
      </c>
      <c r="F134" s="149"/>
      <c r="G134" s="149"/>
      <c r="H134" s="145">
        <f>SUBTOTAL(9,H129:H133)</f>
        <v>632</v>
      </c>
      <c r="I134" s="145">
        <f>SUBTOTAL(9,I129:I133)</f>
        <v>0</v>
      </c>
      <c r="J134" s="145">
        <f>SUBTOTAL(9,J129:J133)</f>
        <v>0</v>
      </c>
      <c r="K134" s="145">
        <f>SUBTOTAL(9,K129:K133)</f>
        <v>129</v>
      </c>
      <c r="L134" s="145">
        <f>SUBTOTAL(9,L129:L133)</f>
        <v>503</v>
      </c>
      <c r="M134" s="145"/>
      <c r="N134" s="145"/>
      <c r="O134" s="145"/>
      <c r="P134" s="145"/>
      <c r="Q134" s="145"/>
      <c r="R134" s="145">
        <f>SUBTOTAL(9,R129:R133)</f>
        <v>299162</v>
      </c>
      <c r="S134" s="145">
        <f>SUBTOTAL(9,S129:S133)</f>
        <v>107446</v>
      </c>
      <c r="T134" s="145"/>
    </row>
    <row r="135" spans="1:20" hidden="1" outlineLevel="4">
      <c r="A135" s="145">
        <v>46</v>
      </c>
      <c r="B135" s="145" t="s">
        <v>48</v>
      </c>
      <c r="C135" s="145" t="s">
        <v>6</v>
      </c>
      <c r="D135" s="145" t="s">
        <v>33</v>
      </c>
      <c r="E135" s="81">
        <v>61</v>
      </c>
      <c r="F135" s="82">
        <f t="shared" ref="F135:F177" si="14">R135/E135/86400</f>
        <v>6.4691484517304188E-3</v>
      </c>
      <c r="G135" s="82">
        <f t="shared" si="9"/>
        <v>3.5927064359441408E-3</v>
      </c>
      <c r="H135" s="145">
        <f t="shared" si="10"/>
        <v>0</v>
      </c>
      <c r="I135" s="145">
        <f t="shared" si="11"/>
        <v>0</v>
      </c>
      <c r="J135" s="145">
        <f t="shared" si="12"/>
        <v>61</v>
      </c>
      <c r="K135" s="145">
        <f t="shared" si="13"/>
        <v>0</v>
      </c>
      <c r="L135" s="145">
        <f t="shared" ref="L135:L177" si="15">IF(M135&lt;&gt;3,E135,0)</f>
        <v>61</v>
      </c>
      <c r="M135" s="145">
        <v>1</v>
      </c>
      <c r="N135" s="145">
        <v>25</v>
      </c>
      <c r="O135" s="145">
        <v>86</v>
      </c>
      <c r="P135" s="145">
        <v>5</v>
      </c>
      <c r="Q135" s="145" t="s">
        <v>6</v>
      </c>
      <c r="R135" s="145">
        <v>34095</v>
      </c>
      <c r="S135" s="145">
        <v>18935</v>
      </c>
      <c r="T135" s="145">
        <v>4</v>
      </c>
    </row>
    <row r="136" spans="1:20" hidden="1" outlineLevel="4">
      <c r="A136" s="145">
        <v>46</v>
      </c>
      <c r="B136" s="145" t="s">
        <v>48</v>
      </c>
      <c r="C136" s="145" t="s">
        <v>6</v>
      </c>
      <c r="D136" s="145" t="s">
        <v>114</v>
      </c>
      <c r="E136" s="81">
        <v>258</v>
      </c>
      <c r="F136" s="82">
        <f t="shared" si="14"/>
        <v>8.5463321848980763E-3</v>
      </c>
      <c r="G136" s="82">
        <f t="shared" si="9"/>
        <v>1.8417133218489809E-3</v>
      </c>
      <c r="H136" s="145">
        <f t="shared" si="10"/>
        <v>0</v>
      </c>
      <c r="I136" s="145">
        <f t="shared" si="11"/>
        <v>0</v>
      </c>
      <c r="J136" s="145">
        <f t="shared" si="12"/>
        <v>258</v>
      </c>
      <c r="K136" s="145">
        <f t="shared" si="13"/>
        <v>258</v>
      </c>
      <c r="L136" s="145">
        <f t="shared" si="15"/>
        <v>0</v>
      </c>
      <c r="M136" s="145">
        <v>3</v>
      </c>
      <c r="N136" s="145">
        <v>25</v>
      </c>
      <c r="O136" s="145">
        <v>169</v>
      </c>
      <c r="P136" s="145">
        <v>5</v>
      </c>
      <c r="Q136" s="145" t="s">
        <v>6</v>
      </c>
      <c r="R136" s="145">
        <v>190508</v>
      </c>
      <c r="S136" s="145">
        <v>41054</v>
      </c>
      <c r="T136" s="145">
        <v>4</v>
      </c>
    </row>
    <row r="137" spans="1:20" outlineLevel="3" collapsed="1">
      <c r="A137" s="145"/>
      <c r="B137" s="145"/>
      <c r="C137" s="143" t="s">
        <v>146</v>
      </c>
      <c r="D137" s="144"/>
      <c r="E137" s="154">
        <f>SUBTOTAL(9,E135:E136)</f>
        <v>319</v>
      </c>
      <c r="F137" s="155"/>
      <c r="G137" s="155"/>
      <c r="H137" s="145">
        <f>SUBTOTAL(9,H135:H136)</f>
        <v>0</v>
      </c>
      <c r="I137" s="145">
        <f>SUBTOTAL(9,I135:I136)</f>
        <v>0</v>
      </c>
      <c r="J137" s="145">
        <f>SUBTOTAL(9,J135:J136)</f>
        <v>319</v>
      </c>
      <c r="K137" s="145">
        <f>SUBTOTAL(9,K135:K136)</f>
        <v>258</v>
      </c>
      <c r="L137" s="145">
        <f>SUBTOTAL(9,L135:L136)</f>
        <v>61</v>
      </c>
      <c r="M137" s="145"/>
      <c r="N137" s="145"/>
      <c r="O137" s="145"/>
      <c r="P137" s="145"/>
      <c r="Q137" s="145"/>
      <c r="R137" s="145">
        <f>SUBTOTAL(9,R135:R136)</f>
        <v>224603</v>
      </c>
      <c r="S137" s="145">
        <f>SUBTOTAL(9,S135:S136)</f>
        <v>59989</v>
      </c>
      <c r="T137" s="145"/>
    </row>
    <row r="138" spans="1:20" ht="15.6" outlineLevel="2">
      <c r="A138" s="145"/>
      <c r="B138" s="76" t="s">
        <v>92</v>
      </c>
      <c r="C138" s="77"/>
      <c r="D138" s="77"/>
      <c r="E138" s="78">
        <f>SUBTOTAL(9,E129:E136)</f>
        <v>951</v>
      </c>
      <c r="F138" s="79">
        <v>6.3744425945398602E-3</v>
      </c>
      <c r="G138" s="79">
        <v>2.0377550921057757E-3</v>
      </c>
      <c r="H138" s="145">
        <f>SUBTOTAL(9,H129:H136)</f>
        <v>632</v>
      </c>
      <c r="I138" s="145">
        <f>SUBTOTAL(9,I129:I136)</f>
        <v>0</v>
      </c>
      <c r="J138" s="145">
        <f>SUBTOTAL(9,J129:J136)</f>
        <v>319</v>
      </c>
      <c r="K138" s="145">
        <f>SUBTOTAL(9,K129:K136)</f>
        <v>387</v>
      </c>
      <c r="L138" s="145">
        <f>SUBTOTAL(9,L129:L136)</f>
        <v>564</v>
      </c>
      <c r="M138" s="145"/>
      <c r="N138" s="145"/>
      <c r="O138" s="145"/>
      <c r="P138" s="145"/>
      <c r="Q138" s="145"/>
      <c r="R138" s="145">
        <f>SUBTOTAL(9,R129:R136)</f>
        <v>523765</v>
      </c>
      <c r="S138" s="145">
        <f>SUBTOTAL(9,S129:S136)</f>
        <v>167435</v>
      </c>
      <c r="T138" s="145"/>
    </row>
    <row r="139" spans="1:20" hidden="1" outlineLevel="4">
      <c r="A139" s="145">
        <v>46</v>
      </c>
      <c r="B139" s="145" t="s">
        <v>49</v>
      </c>
      <c r="C139" s="145" t="s">
        <v>4</v>
      </c>
      <c r="D139" s="145" t="s">
        <v>16</v>
      </c>
      <c r="E139" s="81">
        <v>26</v>
      </c>
      <c r="F139" s="82">
        <f t="shared" si="14"/>
        <v>1.9021100427350428E-2</v>
      </c>
      <c r="G139" s="82">
        <f t="shared" si="9"/>
        <v>5.9548611111111113E-3</v>
      </c>
      <c r="H139" s="145">
        <f t="shared" si="10"/>
        <v>26</v>
      </c>
      <c r="I139" s="145">
        <f t="shared" si="11"/>
        <v>0</v>
      </c>
      <c r="J139" s="145">
        <f t="shared" si="12"/>
        <v>0</v>
      </c>
      <c r="K139" s="145">
        <f t="shared" si="13"/>
        <v>0</v>
      </c>
      <c r="L139" s="145">
        <f t="shared" si="15"/>
        <v>26</v>
      </c>
      <c r="M139" s="145">
        <v>1</v>
      </c>
      <c r="N139" s="145">
        <v>8</v>
      </c>
      <c r="O139" s="145">
        <v>17</v>
      </c>
      <c r="P139" s="145">
        <v>3</v>
      </c>
      <c r="Q139" s="145" t="s">
        <v>17</v>
      </c>
      <c r="R139" s="145">
        <v>42729</v>
      </c>
      <c r="S139" s="145">
        <v>13377</v>
      </c>
      <c r="T139" s="145">
        <v>4</v>
      </c>
    </row>
    <row r="140" spans="1:20" hidden="1" outlineLevel="4">
      <c r="A140" s="145">
        <v>46</v>
      </c>
      <c r="B140" s="145" t="s">
        <v>49</v>
      </c>
      <c r="C140" s="145" t="s">
        <v>4</v>
      </c>
      <c r="D140" s="145" t="s">
        <v>21</v>
      </c>
      <c r="E140" s="81">
        <v>2</v>
      </c>
      <c r="F140" s="82">
        <f t="shared" si="14"/>
        <v>1.865162037037037E-2</v>
      </c>
      <c r="G140" s="82">
        <f t="shared" si="9"/>
        <v>2.5057870370370368E-3</v>
      </c>
      <c r="H140" s="145">
        <f t="shared" si="10"/>
        <v>2</v>
      </c>
      <c r="I140" s="145">
        <f t="shared" si="11"/>
        <v>0</v>
      </c>
      <c r="J140" s="145">
        <f t="shared" si="12"/>
        <v>0</v>
      </c>
      <c r="K140" s="145">
        <f t="shared" si="13"/>
        <v>0</v>
      </c>
      <c r="L140" s="145">
        <f t="shared" si="15"/>
        <v>2</v>
      </c>
      <c r="M140" s="145">
        <v>1</v>
      </c>
      <c r="N140" s="145">
        <v>8</v>
      </c>
      <c r="O140" s="145">
        <v>20</v>
      </c>
      <c r="P140" s="145">
        <v>3</v>
      </c>
      <c r="Q140" s="145" t="s">
        <v>17</v>
      </c>
      <c r="R140" s="145">
        <v>3223</v>
      </c>
      <c r="S140" s="145">
        <v>433</v>
      </c>
      <c r="T140" s="145">
        <v>4</v>
      </c>
    </row>
    <row r="141" spans="1:20" hidden="1" outlineLevel="4">
      <c r="A141" s="145">
        <v>46</v>
      </c>
      <c r="B141" s="145" t="s">
        <v>49</v>
      </c>
      <c r="C141" s="145" t="s">
        <v>4</v>
      </c>
      <c r="D141" s="145" t="s">
        <v>109</v>
      </c>
      <c r="E141" s="81">
        <v>143</v>
      </c>
      <c r="F141" s="82">
        <f t="shared" si="14"/>
        <v>1.9897047397047396E-2</v>
      </c>
      <c r="G141" s="82">
        <f t="shared" si="9"/>
        <v>3.0946484071484076E-3</v>
      </c>
      <c r="H141" s="145">
        <f t="shared" si="10"/>
        <v>143</v>
      </c>
      <c r="I141" s="145">
        <f t="shared" si="11"/>
        <v>0</v>
      </c>
      <c r="J141" s="145">
        <f t="shared" si="12"/>
        <v>0</v>
      </c>
      <c r="K141" s="145">
        <f t="shared" si="13"/>
        <v>143</v>
      </c>
      <c r="L141" s="145">
        <f t="shared" si="15"/>
        <v>0</v>
      </c>
      <c r="M141" s="145">
        <v>3</v>
      </c>
      <c r="N141" s="145">
        <v>8</v>
      </c>
      <c r="O141" s="145">
        <v>162</v>
      </c>
      <c r="P141" s="145">
        <v>3</v>
      </c>
      <c r="Q141" s="145" t="s">
        <v>17</v>
      </c>
      <c r="R141" s="145">
        <v>245832</v>
      </c>
      <c r="S141" s="145">
        <v>38235</v>
      </c>
      <c r="T141" s="145">
        <v>4</v>
      </c>
    </row>
    <row r="142" spans="1:20" outlineLevel="3" collapsed="1">
      <c r="A142" s="145"/>
      <c r="B142" s="145"/>
      <c r="C142" s="146" t="s">
        <v>144</v>
      </c>
      <c r="D142" s="147"/>
      <c r="E142" s="148">
        <f>SUBTOTAL(9,E139:E141)</f>
        <v>171</v>
      </c>
      <c r="F142" s="149"/>
      <c r="G142" s="149"/>
      <c r="H142" s="145">
        <f>SUBTOTAL(9,H139:H141)</f>
        <v>171</v>
      </c>
      <c r="I142" s="145">
        <f>SUBTOTAL(9,I139:I141)</f>
        <v>0</v>
      </c>
      <c r="J142" s="145">
        <f>SUBTOTAL(9,J139:J141)</f>
        <v>0</v>
      </c>
      <c r="K142" s="145">
        <f>SUBTOTAL(9,K139:K141)</f>
        <v>143</v>
      </c>
      <c r="L142" s="145">
        <f>SUBTOTAL(9,L139:L141)</f>
        <v>28</v>
      </c>
      <c r="M142" s="145"/>
      <c r="N142" s="145"/>
      <c r="O142" s="145"/>
      <c r="P142" s="145"/>
      <c r="Q142" s="145"/>
      <c r="R142" s="145">
        <f>SUBTOTAL(9,R139:R141)</f>
        <v>291784</v>
      </c>
      <c r="S142" s="145">
        <f>SUBTOTAL(9,S139:S141)</f>
        <v>52045</v>
      </c>
      <c r="T142" s="145"/>
    </row>
    <row r="143" spans="1:20" ht="15.6" outlineLevel="2">
      <c r="A143" s="145"/>
      <c r="B143" s="76" t="s">
        <v>93</v>
      </c>
      <c r="C143" s="77"/>
      <c r="D143" s="77"/>
      <c r="E143" s="78">
        <f>SUBTOTAL(9,E139:E141)</f>
        <v>171</v>
      </c>
      <c r="F143" s="79">
        <v>1.9749296079705436E-2</v>
      </c>
      <c r="G143" s="79">
        <v>3.5226472817847083E-3</v>
      </c>
      <c r="H143" s="145">
        <f>SUBTOTAL(9,H139:H141)</f>
        <v>171</v>
      </c>
      <c r="I143" s="145">
        <f>SUBTOTAL(9,I139:I141)</f>
        <v>0</v>
      </c>
      <c r="J143" s="145">
        <f>SUBTOTAL(9,J139:J141)</f>
        <v>0</v>
      </c>
      <c r="K143" s="145">
        <f>SUBTOTAL(9,K139:K141)</f>
        <v>143</v>
      </c>
      <c r="L143" s="145">
        <f>SUBTOTAL(9,L139:L141)</f>
        <v>28</v>
      </c>
      <c r="M143" s="145"/>
      <c r="N143" s="145"/>
      <c r="O143" s="145"/>
      <c r="P143" s="145"/>
      <c r="Q143" s="145"/>
      <c r="R143" s="145">
        <f>SUBTOTAL(9,R139:R141)</f>
        <v>291784</v>
      </c>
      <c r="S143" s="145">
        <f>SUBTOTAL(9,S139:S141)</f>
        <v>52045</v>
      </c>
      <c r="T143" s="145"/>
    </row>
    <row r="144" spans="1:20" hidden="1" outlineLevel="4">
      <c r="A144" s="145">
        <v>46</v>
      </c>
      <c r="B144" s="145" t="s">
        <v>50</v>
      </c>
      <c r="C144" s="145" t="s">
        <v>4</v>
      </c>
      <c r="D144" s="145" t="s">
        <v>16</v>
      </c>
      <c r="E144" s="81">
        <v>98</v>
      </c>
      <c r="F144" s="82">
        <f t="shared" si="14"/>
        <v>8.0033541194255483E-3</v>
      </c>
      <c r="G144" s="82">
        <f t="shared" si="9"/>
        <v>2.3733938019652305E-3</v>
      </c>
      <c r="H144" s="145">
        <f t="shared" si="10"/>
        <v>98</v>
      </c>
      <c r="I144" s="145">
        <f t="shared" si="11"/>
        <v>0</v>
      </c>
      <c r="J144" s="145">
        <f t="shared" si="12"/>
        <v>0</v>
      </c>
      <c r="K144" s="145">
        <f t="shared" si="13"/>
        <v>0</v>
      </c>
      <c r="L144" s="145">
        <f t="shared" si="15"/>
        <v>98</v>
      </c>
      <c r="M144" s="145">
        <v>1</v>
      </c>
      <c r="N144" s="145">
        <v>31</v>
      </c>
      <c r="O144" s="145">
        <v>17</v>
      </c>
      <c r="P144" s="145">
        <v>3</v>
      </c>
      <c r="Q144" s="145" t="s">
        <v>17</v>
      </c>
      <c r="R144" s="145">
        <v>67766</v>
      </c>
      <c r="S144" s="145">
        <v>20096</v>
      </c>
      <c r="T144" s="145">
        <v>4</v>
      </c>
    </row>
    <row r="145" spans="1:20" hidden="1" outlineLevel="4">
      <c r="A145" s="145">
        <v>46</v>
      </c>
      <c r="B145" s="145" t="s">
        <v>50</v>
      </c>
      <c r="C145" s="145" t="s">
        <v>4</v>
      </c>
      <c r="D145" s="145" t="s">
        <v>19</v>
      </c>
      <c r="E145" s="81">
        <v>112</v>
      </c>
      <c r="F145" s="82">
        <f t="shared" si="14"/>
        <v>8.9273313492063498E-3</v>
      </c>
      <c r="G145" s="82">
        <f t="shared" si="9"/>
        <v>3.9429356812169308E-3</v>
      </c>
      <c r="H145" s="145">
        <f t="shared" si="10"/>
        <v>112</v>
      </c>
      <c r="I145" s="145">
        <f t="shared" si="11"/>
        <v>0</v>
      </c>
      <c r="J145" s="145">
        <f t="shared" si="12"/>
        <v>0</v>
      </c>
      <c r="K145" s="145">
        <f t="shared" si="13"/>
        <v>0</v>
      </c>
      <c r="L145" s="145">
        <f t="shared" si="15"/>
        <v>112</v>
      </c>
      <c r="M145" s="145">
        <v>1</v>
      </c>
      <c r="N145" s="145">
        <v>31</v>
      </c>
      <c r="O145" s="145">
        <v>18</v>
      </c>
      <c r="P145" s="145">
        <v>3</v>
      </c>
      <c r="Q145" s="145" t="s">
        <v>17</v>
      </c>
      <c r="R145" s="145">
        <v>86388</v>
      </c>
      <c r="S145" s="145">
        <v>38155</v>
      </c>
      <c r="T145" s="145">
        <v>4</v>
      </c>
    </row>
    <row r="146" spans="1:20" hidden="1" outlineLevel="4">
      <c r="A146" s="145">
        <v>46</v>
      </c>
      <c r="B146" s="145" t="s">
        <v>50</v>
      </c>
      <c r="C146" s="145" t="s">
        <v>4</v>
      </c>
      <c r="D146" s="145" t="s">
        <v>21</v>
      </c>
      <c r="E146" s="81">
        <v>35</v>
      </c>
      <c r="F146" s="82">
        <f t="shared" si="14"/>
        <v>7.8640873015873025E-3</v>
      </c>
      <c r="G146" s="82">
        <f t="shared" si="9"/>
        <v>5.7466931216931215E-3</v>
      </c>
      <c r="H146" s="145">
        <f t="shared" si="10"/>
        <v>35</v>
      </c>
      <c r="I146" s="145">
        <f t="shared" si="11"/>
        <v>0</v>
      </c>
      <c r="J146" s="145">
        <f t="shared" si="12"/>
        <v>0</v>
      </c>
      <c r="K146" s="145">
        <f t="shared" si="13"/>
        <v>0</v>
      </c>
      <c r="L146" s="145">
        <f t="shared" si="15"/>
        <v>35</v>
      </c>
      <c r="M146" s="145">
        <v>1</v>
      </c>
      <c r="N146" s="145">
        <v>31</v>
      </c>
      <c r="O146" s="145">
        <v>20</v>
      </c>
      <c r="P146" s="145">
        <v>3</v>
      </c>
      <c r="Q146" s="145" t="s">
        <v>17</v>
      </c>
      <c r="R146" s="145">
        <v>23781</v>
      </c>
      <c r="S146" s="145">
        <v>17378</v>
      </c>
      <c r="T146" s="145">
        <v>4</v>
      </c>
    </row>
    <row r="147" spans="1:20" hidden="1" outlineLevel="4">
      <c r="A147" s="145">
        <v>46</v>
      </c>
      <c r="B147" s="145" t="s">
        <v>50</v>
      </c>
      <c r="C147" s="145" t="s">
        <v>4</v>
      </c>
      <c r="D147" s="145" t="s">
        <v>109</v>
      </c>
      <c r="E147" s="81">
        <v>123</v>
      </c>
      <c r="F147" s="82">
        <f t="shared" si="14"/>
        <v>9.4135802469135811E-3</v>
      </c>
      <c r="G147" s="82">
        <f t="shared" si="9"/>
        <v>2.0474819331526648E-3</v>
      </c>
      <c r="H147" s="145">
        <f t="shared" si="10"/>
        <v>123</v>
      </c>
      <c r="I147" s="145">
        <f t="shared" si="11"/>
        <v>0</v>
      </c>
      <c r="J147" s="145">
        <f t="shared" si="12"/>
        <v>0</v>
      </c>
      <c r="K147" s="145">
        <f t="shared" si="13"/>
        <v>123</v>
      </c>
      <c r="L147" s="145">
        <f t="shared" si="15"/>
        <v>0</v>
      </c>
      <c r="M147" s="145">
        <v>3</v>
      </c>
      <c r="N147" s="145">
        <v>31</v>
      </c>
      <c r="O147" s="145">
        <v>162</v>
      </c>
      <c r="P147" s="145">
        <v>3</v>
      </c>
      <c r="Q147" s="145" t="s">
        <v>17</v>
      </c>
      <c r="R147" s="145">
        <v>100040</v>
      </c>
      <c r="S147" s="145">
        <v>21759</v>
      </c>
      <c r="T147" s="145">
        <v>4</v>
      </c>
    </row>
    <row r="148" spans="1:20" hidden="1" outlineLevel="4">
      <c r="A148" s="145">
        <v>46</v>
      </c>
      <c r="B148" s="145" t="s">
        <v>50</v>
      </c>
      <c r="C148" s="145" t="s">
        <v>4</v>
      </c>
      <c r="D148" s="145" t="s">
        <v>107</v>
      </c>
      <c r="E148" s="81">
        <v>3</v>
      </c>
      <c r="F148" s="82">
        <f t="shared" si="14"/>
        <v>4.1280864197530869E-3</v>
      </c>
      <c r="G148" s="82">
        <f t="shared" si="9"/>
        <v>0</v>
      </c>
      <c r="H148" s="145">
        <f t="shared" si="10"/>
        <v>3</v>
      </c>
      <c r="I148" s="145">
        <f t="shared" si="11"/>
        <v>0</v>
      </c>
      <c r="J148" s="145">
        <f t="shared" si="12"/>
        <v>0</v>
      </c>
      <c r="K148" s="145">
        <f t="shared" si="13"/>
        <v>0</v>
      </c>
      <c r="L148" s="145">
        <f t="shared" si="15"/>
        <v>3</v>
      </c>
      <c r="M148" s="145">
        <v>8</v>
      </c>
      <c r="N148" s="145">
        <v>31</v>
      </c>
      <c r="O148" s="145">
        <v>217</v>
      </c>
      <c r="P148" s="145">
        <v>3</v>
      </c>
      <c r="Q148" s="145" t="s">
        <v>17</v>
      </c>
      <c r="R148" s="145">
        <v>1070</v>
      </c>
      <c r="S148" s="145">
        <v>0</v>
      </c>
      <c r="T148" s="145">
        <v>4</v>
      </c>
    </row>
    <row r="149" spans="1:20" outlineLevel="3" collapsed="1">
      <c r="A149" s="145"/>
      <c r="B149" s="145"/>
      <c r="C149" s="146" t="s">
        <v>144</v>
      </c>
      <c r="D149" s="147"/>
      <c r="E149" s="148">
        <f>SUBTOTAL(9,E144:E148)</f>
        <v>371</v>
      </c>
      <c r="F149" s="149"/>
      <c r="G149" s="149"/>
      <c r="H149" s="145">
        <f>SUBTOTAL(9,H144:H148)</f>
        <v>371</v>
      </c>
      <c r="I149" s="145">
        <f>SUBTOTAL(9,I144:I148)</f>
        <v>0</v>
      </c>
      <c r="J149" s="145">
        <f>SUBTOTAL(9,J144:J148)</f>
        <v>0</v>
      </c>
      <c r="K149" s="145">
        <f>SUBTOTAL(9,K144:K148)</f>
        <v>123</v>
      </c>
      <c r="L149" s="145">
        <f>SUBTOTAL(9,L144:L148)</f>
        <v>248</v>
      </c>
      <c r="M149" s="145"/>
      <c r="N149" s="145"/>
      <c r="O149" s="145"/>
      <c r="P149" s="145"/>
      <c r="Q149" s="145"/>
      <c r="R149" s="145">
        <f>SUBTOTAL(9,R144:R148)</f>
        <v>279045</v>
      </c>
      <c r="S149" s="145">
        <f>SUBTOTAL(9,S144:S148)</f>
        <v>97388</v>
      </c>
      <c r="T149" s="145"/>
    </row>
    <row r="150" spans="1:20" ht="15.6" outlineLevel="2">
      <c r="A150" s="145"/>
      <c r="B150" s="76" t="s">
        <v>94</v>
      </c>
      <c r="C150" s="77"/>
      <c r="D150" s="77"/>
      <c r="E150" s="78">
        <f>SUBTOTAL(9,E144:E148)</f>
        <v>371</v>
      </c>
      <c r="F150" s="79">
        <v>8.7053571428571432E-3</v>
      </c>
      <c r="G150" s="79">
        <v>3.0382100429270239E-3</v>
      </c>
      <c r="H150" s="145">
        <f>SUBTOTAL(9,H144:H148)</f>
        <v>371</v>
      </c>
      <c r="I150" s="145">
        <f>SUBTOTAL(9,I144:I148)</f>
        <v>0</v>
      </c>
      <c r="J150" s="145">
        <f>SUBTOTAL(9,J144:J148)</f>
        <v>0</v>
      </c>
      <c r="K150" s="145">
        <f>SUBTOTAL(9,K144:K148)</f>
        <v>123</v>
      </c>
      <c r="L150" s="145">
        <f>SUBTOTAL(9,L144:L148)</f>
        <v>248</v>
      </c>
      <c r="M150" s="145"/>
      <c r="N150" s="145"/>
      <c r="O150" s="145"/>
      <c r="P150" s="145"/>
      <c r="Q150" s="145"/>
      <c r="R150" s="145">
        <f>SUBTOTAL(9,R144:R148)</f>
        <v>279045</v>
      </c>
      <c r="S150" s="145">
        <f>SUBTOTAL(9,S144:S148)</f>
        <v>97388</v>
      </c>
      <c r="T150" s="145"/>
    </row>
    <row r="151" spans="1:20" hidden="1" outlineLevel="4">
      <c r="A151" s="145">
        <v>46</v>
      </c>
      <c r="B151" s="145" t="s">
        <v>51</v>
      </c>
      <c r="C151" s="145" t="s">
        <v>4</v>
      </c>
      <c r="D151" s="145" t="s">
        <v>16</v>
      </c>
      <c r="E151" s="81">
        <v>181</v>
      </c>
      <c r="F151" s="82">
        <f t="shared" si="14"/>
        <v>4.7016318804992841E-3</v>
      </c>
      <c r="G151" s="82">
        <f t="shared" si="9"/>
        <v>1.509169736034377E-3</v>
      </c>
      <c r="H151" s="145">
        <f t="shared" si="10"/>
        <v>181</v>
      </c>
      <c r="I151" s="145">
        <f t="shared" si="11"/>
        <v>0</v>
      </c>
      <c r="J151" s="145">
        <f t="shared" si="12"/>
        <v>0</v>
      </c>
      <c r="K151" s="145">
        <f t="shared" si="13"/>
        <v>0</v>
      </c>
      <c r="L151" s="145">
        <f t="shared" si="15"/>
        <v>181</v>
      </c>
      <c r="M151" s="145">
        <v>1</v>
      </c>
      <c r="N151" s="145">
        <v>29</v>
      </c>
      <c r="O151" s="145">
        <v>17</v>
      </c>
      <c r="P151" s="145">
        <v>3</v>
      </c>
      <c r="Q151" s="145" t="s">
        <v>17</v>
      </c>
      <c r="R151" s="145">
        <v>73526</v>
      </c>
      <c r="S151" s="145">
        <v>23601</v>
      </c>
      <c r="T151" s="145">
        <v>4</v>
      </c>
    </row>
    <row r="152" spans="1:20" hidden="1" outlineLevel="4">
      <c r="A152" s="145">
        <v>46</v>
      </c>
      <c r="B152" s="145" t="s">
        <v>51</v>
      </c>
      <c r="C152" s="145" t="s">
        <v>4</v>
      </c>
      <c r="D152" s="145" t="s">
        <v>19</v>
      </c>
      <c r="E152" s="81">
        <v>162</v>
      </c>
      <c r="F152" s="82">
        <f t="shared" si="14"/>
        <v>4.5543267032464559E-3</v>
      </c>
      <c r="G152" s="82">
        <f t="shared" si="9"/>
        <v>1.6735253772290808E-3</v>
      </c>
      <c r="H152" s="145">
        <f t="shared" si="10"/>
        <v>162</v>
      </c>
      <c r="I152" s="145">
        <f t="shared" si="11"/>
        <v>0</v>
      </c>
      <c r="J152" s="145">
        <f t="shared" si="12"/>
        <v>0</v>
      </c>
      <c r="K152" s="145">
        <f t="shared" si="13"/>
        <v>0</v>
      </c>
      <c r="L152" s="145">
        <f t="shared" si="15"/>
        <v>162</v>
      </c>
      <c r="M152" s="145">
        <v>1</v>
      </c>
      <c r="N152" s="145">
        <v>29</v>
      </c>
      <c r="O152" s="145">
        <v>18</v>
      </c>
      <c r="P152" s="145">
        <v>3</v>
      </c>
      <c r="Q152" s="145" t="s">
        <v>17</v>
      </c>
      <c r="R152" s="145">
        <v>63746</v>
      </c>
      <c r="S152" s="145">
        <v>23424</v>
      </c>
      <c r="T152" s="145">
        <v>4</v>
      </c>
    </row>
    <row r="153" spans="1:20" hidden="1" outlineLevel="4">
      <c r="A153" s="145">
        <v>46</v>
      </c>
      <c r="B153" s="145" t="s">
        <v>51</v>
      </c>
      <c r="C153" s="145" t="s">
        <v>4</v>
      </c>
      <c r="D153" s="145" t="s">
        <v>21</v>
      </c>
      <c r="E153" s="81">
        <v>31</v>
      </c>
      <c r="F153" s="82">
        <f t="shared" si="14"/>
        <v>5.1228345280764634E-3</v>
      </c>
      <c r="G153" s="82">
        <f t="shared" si="9"/>
        <v>3.6947431302270014E-3</v>
      </c>
      <c r="H153" s="145">
        <f t="shared" si="10"/>
        <v>31</v>
      </c>
      <c r="I153" s="145">
        <f t="shared" si="11"/>
        <v>0</v>
      </c>
      <c r="J153" s="145">
        <f t="shared" si="12"/>
        <v>0</v>
      </c>
      <c r="K153" s="145">
        <f t="shared" si="13"/>
        <v>0</v>
      </c>
      <c r="L153" s="145">
        <f t="shared" si="15"/>
        <v>31</v>
      </c>
      <c r="M153" s="145">
        <v>1</v>
      </c>
      <c r="N153" s="145">
        <v>29</v>
      </c>
      <c r="O153" s="145">
        <v>20</v>
      </c>
      <c r="P153" s="145">
        <v>3</v>
      </c>
      <c r="Q153" s="145" t="s">
        <v>17</v>
      </c>
      <c r="R153" s="145">
        <v>13721</v>
      </c>
      <c r="S153" s="145">
        <v>9896</v>
      </c>
      <c r="T153" s="145">
        <v>4</v>
      </c>
    </row>
    <row r="154" spans="1:20" hidden="1" outlineLevel="4">
      <c r="A154" s="145">
        <v>46</v>
      </c>
      <c r="B154" s="145" t="s">
        <v>51</v>
      </c>
      <c r="C154" s="145" t="s">
        <v>4</v>
      </c>
      <c r="D154" s="145" t="s">
        <v>109</v>
      </c>
      <c r="E154" s="81">
        <v>323</v>
      </c>
      <c r="F154" s="82">
        <f t="shared" si="14"/>
        <v>6.0135018919848645E-3</v>
      </c>
      <c r="G154" s="82">
        <f t="shared" si="9"/>
        <v>5.2280415090012614E-4</v>
      </c>
      <c r="H154" s="145">
        <f t="shared" si="10"/>
        <v>323</v>
      </c>
      <c r="I154" s="145">
        <f t="shared" si="11"/>
        <v>0</v>
      </c>
      <c r="J154" s="145">
        <f t="shared" si="12"/>
        <v>0</v>
      </c>
      <c r="K154" s="145">
        <f t="shared" si="13"/>
        <v>323</v>
      </c>
      <c r="L154" s="145">
        <f t="shared" si="15"/>
        <v>0</v>
      </c>
      <c r="M154" s="145">
        <v>3</v>
      </c>
      <c r="N154" s="145">
        <v>29</v>
      </c>
      <c r="O154" s="145">
        <v>162</v>
      </c>
      <c r="P154" s="145">
        <v>3</v>
      </c>
      <c r="Q154" s="145" t="s">
        <v>17</v>
      </c>
      <c r="R154" s="145">
        <v>167820</v>
      </c>
      <c r="S154" s="145">
        <v>14590</v>
      </c>
      <c r="T154" s="145">
        <v>4</v>
      </c>
    </row>
    <row r="155" spans="1:20" hidden="1" outlineLevel="4">
      <c r="A155" s="145">
        <v>46</v>
      </c>
      <c r="B155" s="145" t="s">
        <v>51</v>
      </c>
      <c r="C155" s="145" t="s">
        <v>4</v>
      </c>
      <c r="D155" s="145" t="s">
        <v>107</v>
      </c>
      <c r="E155" s="81">
        <v>166</v>
      </c>
      <c r="F155" s="82">
        <f t="shared" si="14"/>
        <v>4.0438838688085675E-3</v>
      </c>
      <c r="G155" s="82">
        <f t="shared" si="9"/>
        <v>2.7889335118250782E-7</v>
      </c>
      <c r="H155" s="145">
        <f t="shared" si="10"/>
        <v>166</v>
      </c>
      <c r="I155" s="145">
        <f t="shared" si="11"/>
        <v>0</v>
      </c>
      <c r="J155" s="145">
        <f t="shared" si="12"/>
        <v>0</v>
      </c>
      <c r="K155" s="145">
        <f t="shared" si="13"/>
        <v>0</v>
      </c>
      <c r="L155" s="145">
        <f t="shared" si="15"/>
        <v>166</v>
      </c>
      <c r="M155" s="145">
        <v>8</v>
      </c>
      <c r="N155" s="145">
        <v>29</v>
      </c>
      <c r="O155" s="145">
        <v>217</v>
      </c>
      <c r="P155" s="145">
        <v>3</v>
      </c>
      <c r="Q155" s="145" t="s">
        <v>17</v>
      </c>
      <c r="R155" s="145">
        <v>57999</v>
      </c>
      <c r="S155" s="145">
        <v>4</v>
      </c>
      <c r="T155" s="145">
        <v>4</v>
      </c>
    </row>
    <row r="156" spans="1:20" outlineLevel="3" collapsed="1">
      <c r="A156" s="145"/>
      <c r="B156" s="145"/>
      <c r="C156" s="146" t="s">
        <v>144</v>
      </c>
      <c r="D156" s="147"/>
      <c r="E156" s="148">
        <f>SUBTOTAL(9,E151:E155)</f>
        <v>863</v>
      </c>
      <c r="F156" s="149"/>
      <c r="G156" s="149"/>
      <c r="H156" s="145">
        <f>SUBTOTAL(9,H151:H155)</f>
        <v>863</v>
      </c>
      <c r="I156" s="145">
        <f>SUBTOTAL(9,I151:I155)</f>
        <v>0</v>
      </c>
      <c r="J156" s="145">
        <f>SUBTOTAL(9,J151:J155)</f>
        <v>0</v>
      </c>
      <c r="K156" s="145">
        <f>SUBTOTAL(9,K151:K155)</f>
        <v>323</v>
      </c>
      <c r="L156" s="145">
        <f>SUBTOTAL(9,L151:L155)</f>
        <v>540</v>
      </c>
      <c r="M156" s="145"/>
      <c r="N156" s="145"/>
      <c r="O156" s="145"/>
      <c r="P156" s="145"/>
      <c r="Q156" s="145"/>
      <c r="R156" s="145">
        <f>SUBTOTAL(9,R151:R155)</f>
        <v>376812</v>
      </c>
      <c r="S156" s="145">
        <f>SUBTOTAL(9,S151:S155)</f>
        <v>71515</v>
      </c>
      <c r="T156" s="145"/>
    </row>
    <row r="157" spans="1:20" ht="15.6" outlineLevel="2">
      <c r="A157" s="145"/>
      <c r="B157" s="76" t="s">
        <v>95</v>
      </c>
      <c r="C157" s="77"/>
      <c r="D157" s="77"/>
      <c r="E157" s="78">
        <f>SUBTOTAL(9,E151:E155)</f>
        <v>863</v>
      </c>
      <c r="F157" s="79">
        <v>5.0535921205098495E-3</v>
      </c>
      <c r="G157" s="79">
        <v>9.5911924380927846E-4</v>
      </c>
      <c r="H157" s="145">
        <f>SUBTOTAL(9,H151:H155)</f>
        <v>863</v>
      </c>
      <c r="I157" s="145">
        <f>SUBTOTAL(9,I151:I155)</f>
        <v>0</v>
      </c>
      <c r="J157" s="145">
        <f>SUBTOTAL(9,J151:J155)</f>
        <v>0</v>
      </c>
      <c r="K157" s="145">
        <f>SUBTOTAL(9,K151:K155)</f>
        <v>323</v>
      </c>
      <c r="L157" s="145">
        <f>SUBTOTAL(9,L151:L155)</f>
        <v>540</v>
      </c>
      <c r="M157" s="145"/>
      <c r="N157" s="145"/>
      <c r="O157" s="145"/>
      <c r="P157" s="145"/>
      <c r="Q157" s="145"/>
      <c r="R157" s="145">
        <f>SUBTOTAL(9,R151:R155)</f>
        <v>376812</v>
      </c>
      <c r="S157" s="145">
        <f>SUBTOTAL(9,S151:S155)</f>
        <v>71515</v>
      </c>
      <c r="T157" s="145"/>
    </row>
    <row r="158" spans="1:20" hidden="1" outlineLevel="4">
      <c r="A158" s="145">
        <v>46</v>
      </c>
      <c r="B158" s="145" t="s">
        <v>52</v>
      </c>
      <c r="C158" s="145" t="s">
        <v>4</v>
      </c>
      <c r="D158" s="145" t="s">
        <v>16</v>
      </c>
      <c r="E158" s="81">
        <v>66</v>
      </c>
      <c r="F158" s="82">
        <f t="shared" si="14"/>
        <v>7.4003928170594839E-3</v>
      </c>
      <c r="G158" s="82">
        <f t="shared" si="9"/>
        <v>4.1561447811447804E-3</v>
      </c>
      <c r="H158" s="145">
        <f t="shared" si="10"/>
        <v>66</v>
      </c>
      <c r="I158" s="145">
        <f t="shared" si="11"/>
        <v>0</v>
      </c>
      <c r="J158" s="145">
        <f t="shared" si="12"/>
        <v>0</v>
      </c>
      <c r="K158" s="145">
        <f t="shared" si="13"/>
        <v>0</v>
      </c>
      <c r="L158" s="145">
        <f t="shared" si="15"/>
        <v>66</v>
      </c>
      <c r="M158" s="145">
        <v>1</v>
      </c>
      <c r="N158" s="145">
        <v>28</v>
      </c>
      <c r="O158" s="145">
        <v>17</v>
      </c>
      <c r="P158" s="145">
        <v>3</v>
      </c>
      <c r="Q158" s="145" t="s">
        <v>17</v>
      </c>
      <c r="R158" s="145">
        <v>42200</v>
      </c>
      <c r="S158" s="145">
        <v>23700</v>
      </c>
      <c r="T158" s="145">
        <v>4</v>
      </c>
    </row>
    <row r="159" spans="1:20" hidden="1" outlineLevel="4">
      <c r="A159" s="145">
        <v>46</v>
      </c>
      <c r="B159" s="145" t="s">
        <v>52</v>
      </c>
      <c r="C159" s="145" t="s">
        <v>4</v>
      </c>
      <c r="D159" s="145" t="s">
        <v>19</v>
      </c>
      <c r="E159" s="81">
        <v>83</v>
      </c>
      <c r="F159" s="82">
        <f t="shared" si="14"/>
        <v>6.7185408299866127E-3</v>
      </c>
      <c r="G159" s="82">
        <f t="shared" si="9"/>
        <v>4.7416053101294068E-3</v>
      </c>
      <c r="H159" s="145">
        <f t="shared" si="10"/>
        <v>83</v>
      </c>
      <c r="I159" s="145">
        <f t="shared" si="11"/>
        <v>0</v>
      </c>
      <c r="J159" s="145">
        <f t="shared" si="12"/>
        <v>0</v>
      </c>
      <c r="K159" s="145">
        <f t="shared" si="13"/>
        <v>0</v>
      </c>
      <c r="L159" s="145">
        <f t="shared" si="15"/>
        <v>83</v>
      </c>
      <c r="M159" s="145">
        <v>1</v>
      </c>
      <c r="N159" s="145">
        <v>28</v>
      </c>
      <c r="O159" s="145">
        <v>18</v>
      </c>
      <c r="P159" s="145">
        <v>3</v>
      </c>
      <c r="Q159" s="145" t="s">
        <v>17</v>
      </c>
      <c r="R159" s="145">
        <v>48180</v>
      </c>
      <c r="S159" s="145">
        <v>34003</v>
      </c>
      <c r="T159" s="145">
        <v>4</v>
      </c>
    </row>
    <row r="160" spans="1:20" hidden="1" outlineLevel="4">
      <c r="A160" s="145">
        <v>46</v>
      </c>
      <c r="B160" s="145" t="s">
        <v>52</v>
      </c>
      <c r="C160" s="145" t="s">
        <v>4</v>
      </c>
      <c r="D160" s="145" t="s">
        <v>20</v>
      </c>
      <c r="E160" s="81">
        <v>67</v>
      </c>
      <c r="F160" s="82">
        <f t="shared" si="14"/>
        <v>8.12482725262576E-3</v>
      </c>
      <c r="G160" s="82">
        <f t="shared" si="9"/>
        <v>5.6661138750690992E-3</v>
      </c>
      <c r="H160" s="145">
        <f t="shared" si="10"/>
        <v>67</v>
      </c>
      <c r="I160" s="145">
        <f t="shared" si="11"/>
        <v>0</v>
      </c>
      <c r="J160" s="145">
        <f t="shared" si="12"/>
        <v>0</v>
      </c>
      <c r="K160" s="145">
        <f t="shared" si="13"/>
        <v>0</v>
      </c>
      <c r="L160" s="145">
        <f t="shared" si="15"/>
        <v>67</v>
      </c>
      <c r="M160" s="145">
        <v>1</v>
      </c>
      <c r="N160" s="145">
        <v>28</v>
      </c>
      <c r="O160" s="145">
        <v>19</v>
      </c>
      <c r="P160" s="145">
        <v>3</v>
      </c>
      <c r="Q160" s="145" t="s">
        <v>17</v>
      </c>
      <c r="R160" s="145">
        <v>47033</v>
      </c>
      <c r="S160" s="145">
        <v>32800</v>
      </c>
      <c r="T160" s="145">
        <v>4</v>
      </c>
    </row>
    <row r="161" spans="1:20" hidden="1" outlineLevel="4">
      <c r="A161" s="145">
        <v>46</v>
      </c>
      <c r="B161" s="145" t="s">
        <v>52</v>
      </c>
      <c r="C161" s="145" t="s">
        <v>4</v>
      </c>
      <c r="D161" s="145" t="s">
        <v>21</v>
      </c>
      <c r="E161" s="81">
        <v>24</v>
      </c>
      <c r="F161" s="82">
        <f t="shared" si="14"/>
        <v>6.5277777777777782E-3</v>
      </c>
      <c r="G161" s="82">
        <f t="shared" si="9"/>
        <v>6.2046682098765432E-3</v>
      </c>
      <c r="H161" s="145">
        <f t="shared" si="10"/>
        <v>24</v>
      </c>
      <c r="I161" s="145">
        <f t="shared" si="11"/>
        <v>0</v>
      </c>
      <c r="J161" s="145">
        <f t="shared" si="12"/>
        <v>0</v>
      </c>
      <c r="K161" s="145">
        <f t="shared" si="13"/>
        <v>0</v>
      </c>
      <c r="L161" s="145">
        <f t="shared" si="15"/>
        <v>24</v>
      </c>
      <c r="M161" s="145">
        <v>1</v>
      </c>
      <c r="N161" s="145">
        <v>28</v>
      </c>
      <c r="O161" s="145">
        <v>20</v>
      </c>
      <c r="P161" s="145">
        <v>3</v>
      </c>
      <c r="Q161" s="145" t="s">
        <v>17</v>
      </c>
      <c r="R161" s="145">
        <v>13536</v>
      </c>
      <c r="S161" s="145">
        <v>12866</v>
      </c>
      <c r="T161" s="145">
        <v>4</v>
      </c>
    </row>
    <row r="162" spans="1:20" hidden="1" outlineLevel="4">
      <c r="A162" s="145">
        <v>46</v>
      </c>
      <c r="B162" s="145" t="s">
        <v>52</v>
      </c>
      <c r="C162" s="145" t="s">
        <v>4</v>
      </c>
      <c r="D162" s="145" t="s">
        <v>108</v>
      </c>
      <c r="E162" s="81">
        <v>25</v>
      </c>
      <c r="F162" s="82">
        <f t="shared" si="14"/>
        <v>1.2269444444444444E-2</v>
      </c>
      <c r="G162" s="82">
        <f t="shared" si="9"/>
        <v>2.0013888888888889E-3</v>
      </c>
      <c r="H162" s="145">
        <f t="shared" si="10"/>
        <v>25</v>
      </c>
      <c r="I162" s="145">
        <f t="shared" si="11"/>
        <v>0</v>
      </c>
      <c r="J162" s="145">
        <f t="shared" si="12"/>
        <v>0</v>
      </c>
      <c r="K162" s="145">
        <f t="shared" si="13"/>
        <v>25</v>
      </c>
      <c r="L162" s="145">
        <f t="shared" si="15"/>
        <v>0</v>
      </c>
      <c r="M162" s="145">
        <v>3</v>
      </c>
      <c r="N162" s="145">
        <v>28</v>
      </c>
      <c r="O162" s="145">
        <v>58</v>
      </c>
      <c r="P162" s="145">
        <v>3</v>
      </c>
      <c r="Q162" s="145" t="s">
        <v>17</v>
      </c>
      <c r="R162" s="145">
        <v>26502</v>
      </c>
      <c r="S162" s="145">
        <v>4323</v>
      </c>
      <c r="T162" s="145">
        <v>4</v>
      </c>
    </row>
    <row r="163" spans="1:20" hidden="1" outlineLevel="4">
      <c r="A163" s="145">
        <v>46</v>
      </c>
      <c r="B163" s="145" t="s">
        <v>52</v>
      </c>
      <c r="C163" s="145" t="s">
        <v>4</v>
      </c>
      <c r="D163" s="145" t="s">
        <v>109</v>
      </c>
      <c r="E163" s="81">
        <v>39</v>
      </c>
      <c r="F163" s="82">
        <f t="shared" si="14"/>
        <v>1.0197352801519469E-2</v>
      </c>
      <c r="G163" s="82">
        <f t="shared" si="9"/>
        <v>2.2741571699905032E-3</v>
      </c>
      <c r="H163" s="145">
        <f t="shared" si="10"/>
        <v>39</v>
      </c>
      <c r="I163" s="145">
        <f t="shared" si="11"/>
        <v>0</v>
      </c>
      <c r="J163" s="145">
        <f t="shared" si="12"/>
        <v>0</v>
      </c>
      <c r="K163" s="145">
        <f t="shared" si="13"/>
        <v>39</v>
      </c>
      <c r="L163" s="145">
        <f t="shared" si="15"/>
        <v>0</v>
      </c>
      <c r="M163" s="145">
        <v>3</v>
      </c>
      <c r="N163" s="145">
        <v>28</v>
      </c>
      <c r="O163" s="145">
        <v>162</v>
      </c>
      <c r="P163" s="145">
        <v>3</v>
      </c>
      <c r="Q163" s="145" t="s">
        <v>17</v>
      </c>
      <c r="R163" s="145">
        <v>34361</v>
      </c>
      <c r="S163" s="145">
        <v>7663</v>
      </c>
      <c r="T163" s="145">
        <v>4</v>
      </c>
    </row>
    <row r="164" spans="1:20" hidden="1" outlineLevel="4">
      <c r="A164" s="145">
        <v>46</v>
      </c>
      <c r="B164" s="145" t="s">
        <v>52</v>
      </c>
      <c r="C164" s="145" t="s">
        <v>4</v>
      </c>
      <c r="D164" s="145" t="s">
        <v>107</v>
      </c>
      <c r="E164" s="81">
        <v>43</v>
      </c>
      <c r="F164" s="82">
        <f t="shared" si="14"/>
        <v>6.3342484926787257E-3</v>
      </c>
      <c r="G164" s="82">
        <f t="shared" si="9"/>
        <v>0</v>
      </c>
      <c r="H164" s="145">
        <f t="shared" si="10"/>
        <v>43</v>
      </c>
      <c r="I164" s="145">
        <f t="shared" si="11"/>
        <v>0</v>
      </c>
      <c r="J164" s="145">
        <f t="shared" si="12"/>
        <v>0</v>
      </c>
      <c r="K164" s="145">
        <f t="shared" si="13"/>
        <v>0</v>
      </c>
      <c r="L164" s="145">
        <f t="shared" si="15"/>
        <v>43</v>
      </c>
      <c r="M164" s="145">
        <v>8</v>
      </c>
      <c r="N164" s="145">
        <v>28</v>
      </c>
      <c r="O164" s="145">
        <v>217</v>
      </c>
      <c r="P164" s="145">
        <v>3</v>
      </c>
      <c r="Q164" s="145" t="s">
        <v>17</v>
      </c>
      <c r="R164" s="145">
        <v>23533</v>
      </c>
      <c r="S164" s="145">
        <v>0</v>
      </c>
      <c r="T164" s="145">
        <v>4</v>
      </c>
    </row>
    <row r="165" spans="1:20" hidden="1" outlineLevel="4">
      <c r="A165" s="145">
        <v>46</v>
      </c>
      <c r="B165" s="145" t="s">
        <v>52</v>
      </c>
      <c r="C165" s="145" t="s">
        <v>4</v>
      </c>
      <c r="D165" s="145" t="s">
        <v>53</v>
      </c>
      <c r="E165" s="81">
        <v>2</v>
      </c>
      <c r="F165" s="82">
        <f t="shared" si="14"/>
        <v>1.0677083333333334E-2</v>
      </c>
      <c r="G165" s="82">
        <f t="shared" si="9"/>
        <v>1.1423611111111112E-2</v>
      </c>
      <c r="H165" s="145">
        <f t="shared" si="10"/>
        <v>2</v>
      </c>
      <c r="I165" s="145">
        <f t="shared" si="11"/>
        <v>0</v>
      </c>
      <c r="J165" s="145">
        <f t="shared" si="12"/>
        <v>0</v>
      </c>
      <c r="K165" s="145">
        <f t="shared" si="13"/>
        <v>0</v>
      </c>
      <c r="L165" s="145">
        <f t="shared" si="15"/>
        <v>2</v>
      </c>
      <c r="M165" s="145">
        <v>6</v>
      </c>
      <c r="N165" s="145">
        <v>28</v>
      </c>
      <c r="O165" s="145">
        <v>218</v>
      </c>
      <c r="P165" s="145">
        <v>3</v>
      </c>
      <c r="Q165" s="145" t="s">
        <v>17</v>
      </c>
      <c r="R165" s="145">
        <v>1845</v>
      </c>
      <c r="S165" s="145">
        <v>1974</v>
      </c>
      <c r="T165" s="145">
        <v>4</v>
      </c>
    </row>
    <row r="166" spans="1:20" outlineLevel="3" collapsed="1">
      <c r="A166" s="145"/>
      <c r="B166" s="145"/>
      <c r="C166" s="146" t="s">
        <v>144</v>
      </c>
      <c r="D166" s="147"/>
      <c r="E166" s="148">
        <f>SUBTOTAL(9,E158:E165)</f>
        <v>349</v>
      </c>
      <c r="F166" s="149"/>
      <c r="G166" s="149"/>
      <c r="H166" s="145">
        <f>SUBTOTAL(9,H158:H165)</f>
        <v>349</v>
      </c>
      <c r="I166" s="145">
        <f>SUBTOTAL(9,I158:I165)</f>
        <v>0</v>
      </c>
      <c r="J166" s="145">
        <f>SUBTOTAL(9,J158:J165)</f>
        <v>0</v>
      </c>
      <c r="K166" s="145">
        <f>SUBTOTAL(9,K158:K165)</f>
        <v>64</v>
      </c>
      <c r="L166" s="145">
        <f>SUBTOTAL(9,L158:L165)</f>
        <v>285</v>
      </c>
      <c r="M166" s="145"/>
      <c r="N166" s="145"/>
      <c r="O166" s="145"/>
      <c r="P166" s="145"/>
      <c r="Q166" s="145"/>
      <c r="R166" s="145">
        <f>SUBTOTAL(9,R158:R165)</f>
        <v>237190</v>
      </c>
      <c r="S166" s="145">
        <f>SUBTOTAL(9,S158:S165)</f>
        <v>117329</v>
      </c>
      <c r="T166" s="145"/>
    </row>
    <row r="167" spans="1:20" hidden="1" outlineLevel="4">
      <c r="A167" s="145">
        <v>46</v>
      </c>
      <c r="B167" s="145" t="s">
        <v>52</v>
      </c>
      <c r="C167" s="145" t="s">
        <v>6</v>
      </c>
      <c r="D167" s="145" t="s">
        <v>54</v>
      </c>
      <c r="E167" s="81">
        <v>772</v>
      </c>
      <c r="F167" s="82">
        <f t="shared" si="14"/>
        <v>9.3192885242755711E-3</v>
      </c>
      <c r="G167" s="82">
        <f t="shared" si="9"/>
        <v>1.007706054500096E-2</v>
      </c>
      <c r="H167" s="145">
        <f t="shared" si="10"/>
        <v>0</v>
      </c>
      <c r="I167" s="145">
        <f t="shared" si="11"/>
        <v>0</v>
      </c>
      <c r="J167" s="145">
        <f t="shared" si="12"/>
        <v>772</v>
      </c>
      <c r="K167" s="145">
        <f t="shared" si="13"/>
        <v>0</v>
      </c>
      <c r="L167" s="145">
        <f t="shared" si="15"/>
        <v>772</v>
      </c>
      <c r="M167" s="145">
        <v>1</v>
      </c>
      <c r="N167" s="145">
        <v>28</v>
      </c>
      <c r="O167" s="145">
        <v>188</v>
      </c>
      <c r="P167" s="145">
        <v>5</v>
      </c>
      <c r="Q167" s="145" t="s">
        <v>6</v>
      </c>
      <c r="R167" s="145">
        <v>621604</v>
      </c>
      <c r="S167" s="145">
        <v>672148</v>
      </c>
      <c r="T167" s="145">
        <v>4</v>
      </c>
    </row>
    <row r="168" spans="1:20" hidden="1" outlineLevel="4">
      <c r="A168" s="145">
        <v>46</v>
      </c>
      <c r="B168" s="145" t="s">
        <v>52</v>
      </c>
      <c r="C168" s="145" t="s">
        <v>6</v>
      </c>
      <c r="D168" s="145" t="s">
        <v>129</v>
      </c>
      <c r="E168" s="81">
        <v>154</v>
      </c>
      <c r="F168" s="82">
        <f t="shared" si="14"/>
        <v>1.4135551948051949E-2</v>
      </c>
      <c r="G168" s="82">
        <f t="shared" si="9"/>
        <v>2.1971200096200095E-3</v>
      </c>
      <c r="H168" s="145">
        <f t="shared" si="10"/>
        <v>0</v>
      </c>
      <c r="I168" s="145">
        <f t="shared" si="11"/>
        <v>0</v>
      </c>
      <c r="J168" s="145">
        <f t="shared" si="12"/>
        <v>154</v>
      </c>
      <c r="K168" s="145">
        <f t="shared" si="13"/>
        <v>154</v>
      </c>
      <c r="L168" s="145">
        <f t="shared" si="15"/>
        <v>0</v>
      </c>
      <c r="M168" s="145">
        <v>3</v>
      </c>
      <c r="N168" s="145">
        <v>28</v>
      </c>
      <c r="O168" s="145">
        <v>195</v>
      </c>
      <c r="P168" s="145">
        <v>5</v>
      </c>
      <c r="Q168" s="145" t="s">
        <v>6</v>
      </c>
      <c r="R168" s="145">
        <v>188082</v>
      </c>
      <c r="S168" s="145">
        <v>29234</v>
      </c>
      <c r="T168" s="145">
        <v>4</v>
      </c>
    </row>
    <row r="169" spans="1:20" hidden="1" outlineLevel="4">
      <c r="A169" s="145">
        <v>46</v>
      </c>
      <c r="B169" s="145" t="s">
        <v>52</v>
      </c>
      <c r="C169" s="145" t="s">
        <v>6</v>
      </c>
      <c r="D169" s="145" t="s">
        <v>130</v>
      </c>
      <c r="E169" s="81">
        <v>52</v>
      </c>
      <c r="F169" s="82">
        <f t="shared" si="14"/>
        <v>1.1021189458689459E-2</v>
      </c>
      <c r="G169" s="82">
        <f t="shared" si="9"/>
        <v>8.6349269943019943E-3</v>
      </c>
      <c r="H169" s="145">
        <f t="shared" si="10"/>
        <v>0</v>
      </c>
      <c r="I169" s="145">
        <f t="shared" si="11"/>
        <v>0</v>
      </c>
      <c r="J169" s="145">
        <f t="shared" si="12"/>
        <v>52</v>
      </c>
      <c r="K169" s="145">
        <f t="shared" si="13"/>
        <v>52</v>
      </c>
      <c r="L169" s="145">
        <f t="shared" si="15"/>
        <v>0</v>
      </c>
      <c r="M169" s="145">
        <v>3</v>
      </c>
      <c r="N169" s="145">
        <v>28</v>
      </c>
      <c r="O169" s="145">
        <v>196</v>
      </c>
      <c r="P169" s="145">
        <v>5</v>
      </c>
      <c r="Q169" s="145" t="s">
        <v>6</v>
      </c>
      <c r="R169" s="145">
        <v>49516</v>
      </c>
      <c r="S169" s="145">
        <v>38795</v>
      </c>
      <c r="T169" s="145">
        <v>4</v>
      </c>
    </row>
    <row r="170" spans="1:20" hidden="1" outlineLevel="4">
      <c r="A170" s="145">
        <v>46</v>
      </c>
      <c r="B170" s="145" t="s">
        <v>52</v>
      </c>
      <c r="C170" s="145" t="s">
        <v>6</v>
      </c>
      <c r="D170" s="145" t="s">
        <v>131</v>
      </c>
      <c r="E170" s="81">
        <v>15</v>
      </c>
      <c r="F170" s="82">
        <f t="shared" si="14"/>
        <v>2.8742283950617287E-2</v>
      </c>
      <c r="G170" s="82">
        <f t="shared" si="9"/>
        <v>2.8233024691358024E-3</v>
      </c>
      <c r="H170" s="145">
        <f t="shared" si="10"/>
        <v>0</v>
      </c>
      <c r="I170" s="145">
        <f t="shared" si="11"/>
        <v>0</v>
      </c>
      <c r="J170" s="145">
        <f t="shared" si="12"/>
        <v>15</v>
      </c>
      <c r="K170" s="145">
        <f t="shared" si="13"/>
        <v>15</v>
      </c>
      <c r="L170" s="145">
        <f t="shared" si="15"/>
        <v>0</v>
      </c>
      <c r="M170" s="145">
        <v>3</v>
      </c>
      <c r="N170" s="145">
        <v>28</v>
      </c>
      <c r="O170" s="145">
        <v>197</v>
      </c>
      <c r="P170" s="145">
        <v>5</v>
      </c>
      <c r="Q170" s="145" t="s">
        <v>6</v>
      </c>
      <c r="R170" s="145">
        <v>37250</v>
      </c>
      <c r="S170" s="145">
        <v>3659</v>
      </c>
      <c r="T170" s="145">
        <v>4</v>
      </c>
    </row>
    <row r="171" spans="1:20" outlineLevel="3" collapsed="1">
      <c r="A171" s="145"/>
      <c r="B171" s="145"/>
      <c r="C171" s="143" t="s">
        <v>146</v>
      </c>
      <c r="D171" s="144"/>
      <c r="E171" s="154">
        <f>SUBTOTAL(9,E167:E170)</f>
        <v>993</v>
      </c>
      <c r="F171" s="155"/>
      <c r="G171" s="155"/>
      <c r="H171" s="145">
        <f>SUBTOTAL(9,H167:H170)</f>
        <v>0</v>
      </c>
      <c r="I171" s="145">
        <f>SUBTOTAL(9,I167:I170)</f>
        <v>0</v>
      </c>
      <c r="J171" s="145">
        <f>SUBTOTAL(9,J167:J170)</f>
        <v>993</v>
      </c>
      <c r="K171" s="145">
        <f>SUBTOTAL(9,K167:K170)</f>
        <v>221</v>
      </c>
      <c r="L171" s="145">
        <f>SUBTOTAL(9,L167:L170)</f>
        <v>772</v>
      </c>
      <c r="M171" s="145"/>
      <c r="N171" s="145"/>
      <c r="O171" s="145"/>
      <c r="P171" s="145"/>
      <c r="Q171" s="145"/>
      <c r="R171" s="145">
        <f>SUBTOTAL(9,R167:R170)</f>
        <v>896452</v>
      </c>
      <c r="S171" s="145">
        <f>SUBTOTAL(9,S167:S170)</f>
        <v>743836</v>
      </c>
      <c r="T171" s="145"/>
    </row>
    <row r="172" spans="1:20" ht="15.6" outlineLevel="2">
      <c r="A172" s="145"/>
      <c r="B172" s="76" t="s">
        <v>96</v>
      </c>
      <c r="C172" s="77"/>
      <c r="D172" s="77"/>
      <c r="E172" s="78">
        <f>SUBTOTAL(9,E158:E170)</f>
        <v>1342</v>
      </c>
      <c r="F172" s="79">
        <v>9.777091267869957E-3</v>
      </c>
      <c r="G172" s="79">
        <v>7.4271143815201187E-3</v>
      </c>
      <c r="H172" s="145">
        <f>SUBTOTAL(9,H158:H170)</f>
        <v>349</v>
      </c>
      <c r="I172" s="145">
        <f>SUBTOTAL(9,I158:I170)</f>
        <v>0</v>
      </c>
      <c r="J172" s="145">
        <f>SUBTOTAL(9,J158:J170)</f>
        <v>993</v>
      </c>
      <c r="K172" s="145">
        <f>SUBTOTAL(9,K158:K170)</f>
        <v>285</v>
      </c>
      <c r="L172" s="145">
        <f>SUBTOTAL(9,L158:L170)</f>
        <v>1057</v>
      </c>
      <c r="M172" s="145"/>
      <c r="N172" s="145"/>
      <c r="O172" s="145"/>
      <c r="P172" s="145"/>
      <c r="Q172" s="145"/>
      <c r="R172" s="145">
        <f>SUBTOTAL(9,R158:R170)</f>
        <v>1133642</v>
      </c>
      <c r="S172" s="145">
        <f>SUBTOTAL(9,S158:S170)</f>
        <v>861165</v>
      </c>
      <c r="T172" s="145"/>
    </row>
    <row r="173" spans="1:20" hidden="1" outlineLevel="4">
      <c r="A173" s="145">
        <v>46</v>
      </c>
      <c r="B173" s="145" t="s">
        <v>55</v>
      </c>
      <c r="C173" s="145" t="s">
        <v>4</v>
      </c>
      <c r="D173" s="145" t="s">
        <v>16</v>
      </c>
      <c r="E173" s="81">
        <v>375</v>
      </c>
      <c r="F173" s="82">
        <f t="shared" si="14"/>
        <v>4.7768209876543205E-3</v>
      </c>
      <c r="G173" s="82">
        <f t="shared" si="9"/>
        <v>1.0809814814814814E-2</v>
      </c>
      <c r="H173" s="145">
        <f t="shared" si="10"/>
        <v>375</v>
      </c>
      <c r="I173" s="145">
        <f t="shared" si="11"/>
        <v>0</v>
      </c>
      <c r="J173" s="145">
        <f t="shared" si="12"/>
        <v>0</v>
      </c>
      <c r="K173" s="145">
        <f t="shared" si="13"/>
        <v>0</v>
      </c>
      <c r="L173" s="145">
        <f t="shared" si="15"/>
        <v>375</v>
      </c>
      <c r="M173" s="145">
        <v>1</v>
      </c>
      <c r="N173" s="145">
        <v>20</v>
      </c>
      <c r="O173" s="145">
        <v>17</v>
      </c>
      <c r="P173" s="145">
        <v>3</v>
      </c>
      <c r="Q173" s="145" t="s">
        <v>17</v>
      </c>
      <c r="R173" s="145">
        <v>154769</v>
      </c>
      <c r="S173" s="145">
        <v>350238</v>
      </c>
      <c r="T173" s="145">
        <v>4</v>
      </c>
    </row>
    <row r="174" spans="1:20" hidden="1" outlineLevel="4">
      <c r="A174" s="145">
        <v>46</v>
      </c>
      <c r="B174" s="145" t="s">
        <v>55</v>
      </c>
      <c r="C174" s="145" t="s">
        <v>4</v>
      </c>
      <c r="D174" s="145" t="s">
        <v>19</v>
      </c>
      <c r="E174" s="81">
        <v>104</v>
      </c>
      <c r="F174" s="82">
        <f t="shared" si="14"/>
        <v>6.9553507834757842E-3</v>
      </c>
      <c r="G174" s="82">
        <f t="shared" si="9"/>
        <v>1.2059851317663817E-2</v>
      </c>
      <c r="H174" s="145">
        <f t="shared" si="10"/>
        <v>104</v>
      </c>
      <c r="I174" s="145">
        <f t="shared" si="11"/>
        <v>0</v>
      </c>
      <c r="J174" s="145">
        <f t="shared" si="12"/>
        <v>0</v>
      </c>
      <c r="K174" s="145">
        <f t="shared" si="13"/>
        <v>0</v>
      </c>
      <c r="L174" s="145">
        <f t="shared" si="15"/>
        <v>104</v>
      </c>
      <c r="M174" s="145">
        <v>1</v>
      </c>
      <c r="N174" s="145">
        <v>20</v>
      </c>
      <c r="O174" s="145">
        <v>18</v>
      </c>
      <c r="P174" s="145">
        <v>3</v>
      </c>
      <c r="Q174" s="145" t="s">
        <v>17</v>
      </c>
      <c r="R174" s="145">
        <v>62498</v>
      </c>
      <c r="S174" s="145">
        <v>108365</v>
      </c>
      <c r="T174" s="145">
        <v>4</v>
      </c>
    </row>
    <row r="175" spans="1:20" hidden="1" outlineLevel="4">
      <c r="A175" s="145">
        <v>46</v>
      </c>
      <c r="B175" s="145" t="s">
        <v>55</v>
      </c>
      <c r="C175" s="145" t="s">
        <v>4</v>
      </c>
      <c r="D175" s="145" t="s">
        <v>21</v>
      </c>
      <c r="E175" s="81">
        <v>69</v>
      </c>
      <c r="F175" s="82">
        <f t="shared" si="14"/>
        <v>5.7237989801395602E-3</v>
      </c>
      <c r="G175" s="82">
        <f t="shared" si="9"/>
        <v>1.1530797101449275E-2</v>
      </c>
      <c r="H175" s="145">
        <f t="shared" si="10"/>
        <v>69</v>
      </c>
      <c r="I175" s="145">
        <f t="shared" si="11"/>
        <v>0</v>
      </c>
      <c r="J175" s="145">
        <f t="shared" si="12"/>
        <v>0</v>
      </c>
      <c r="K175" s="145">
        <f t="shared" si="13"/>
        <v>0</v>
      </c>
      <c r="L175" s="145">
        <f t="shared" si="15"/>
        <v>69</v>
      </c>
      <c r="M175" s="145">
        <v>1</v>
      </c>
      <c r="N175" s="145">
        <v>20</v>
      </c>
      <c r="O175" s="145">
        <v>20</v>
      </c>
      <c r="P175" s="145">
        <v>3</v>
      </c>
      <c r="Q175" s="145" t="s">
        <v>17</v>
      </c>
      <c r="R175" s="145">
        <v>34123</v>
      </c>
      <c r="S175" s="145">
        <v>68742</v>
      </c>
      <c r="T175" s="145">
        <v>4</v>
      </c>
    </row>
    <row r="176" spans="1:20" hidden="1" outlineLevel="4">
      <c r="A176" s="145">
        <v>46</v>
      </c>
      <c r="B176" s="145" t="s">
        <v>55</v>
      </c>
      <c r="C176" s="145" t="s">
        <v>4</v>
      </c>
      <c r="D176" s="145" t="s">
        <v>109</v>
      </c>
      <c r="E176" s="81">
        <v>327</v>
      </c>
      <c r="F176" s="82">
        <f t="shared" si="14"/>
        <v>6.9189248499263792E-3</v>
      </c>
      <c r="G176" s="82">
        <f t="shared" si="9"/>
        <v>3.6001741420319403E-3</v>
      </c>
      <c r="H176" s="145">
        <f t="shared" si="10"/>
        <v>327</v>
      </c>
      <c r="I176" s="145">
        <f t="shared" si="11"/>
        <v>0</v>
      </c>
      <c r="J176" s="145">
        <f t="shared" si="12"/>
        <v>0</v>
      </c>
      <c r="K176" s="145">
        <f t="shared" si="13"/>
        <v>327</v>
      </c>
      <c r="L176" s="145">
        <f t="shared" si="15"/>
        <v>0</v>
      </c>
      <c r="M176" s="145">
        <v>3</v>
      </c>
      <c r="N176" s="145">
        <v>20</v>
      </c>
      <c r="O176" s="145">
        <v>162</v>
      </c>
      <c r="P176" s="145">
        <v>3</v>
      </c>
      <c r="Q176" s="145" t="s">
        <v>17</v>
      </c>
      <c r="R176" s="145">
        <v>195479</v>
      </c>
      <c r="S176" s="145">
        <v>101715</v>
      </c>
      <c r="T176" s="145">
        <v>4</v>
      </c>
    </row>
    <row r="177" spans="1:20" hidden="1" outlineLevel="4">
      <c r="A177" s="145">
        <v>46</v>
      </c>
      <c r="B177" s="145" t="s">
        <v>55</v>
      </c>
      <c r="C177" s="145" t="s">
        <v>4</v>
      </c>
      <c r="D177" s="145" t="s">
        <v>107</v>
      </c>
      <c r="E177" s="81">
        <v>27</v>
      </c>
      <c r="F177" s="82">
        <f t="shared" si="14"/>
        <v>7.1077674897119343E-3</v>
      </c>
      <c r="G177" s="82">
        <f t="shared" si="9"/>
        <v>0</v>
      </c>
      <c r="H177" s="145">
        <f t="shared" si="10"/>
        <v>27</v>
      </c>
      <c r="I177" s="145">
        <f t="shared" si="11"/>
        <v>0</v>
      </c>
      <c r="J177" s="145">
        <f t="shared" si="12"/>
        <v>0</v>
      </c>
      <c r="K177" s="145">
        <f t="shared" si="13"/>
        <v>0</v>
      </c>
      <c r="L177" s="145">
        <f t="shared" si="15"/>
        <v>27</v>
      </c>
      <c r="M177" s="145">
        <v>8</v>
      </c>
      <c r="N177" s="145">
        <v>20</v>
      </c>
      <c r="O177" s="145">
        <v>217</v>
      </c>
      <c r="P177" s="145">
        <v>3</v>
      </c>
      <c r="Q177" s="145" t="s">
        <v>17</v>
      </c>
      <c r="R177" s="145">
        <v>16581</v>
      </c>
      <c r="S177" s="145">
        <v>0</v>
      </c>
      <c r="T177" s="145">
        <v>4</v>
      </c>
    </row>
    <row r="178" spans="1:20" outlineLevel="3" collapsed="1">
      <c r="A178" s="145"/>
      <c r="B178" s="145"/>
      <c r="C178" s="146" t="s">
        <v>144</v>
      </c>
      <c r="D178" s="147"/>
      <c r="E178" s="148">
        <f>SUBTOTAL(9,E173:E177)</f>
        <v>902</v>
      </c>
      <c r="F178" s="149"/>
      <c r="G178" s="149"/>
      <c r="H178" s="145">
        <f>SUBTOTAL(9,H173:H177)</f>
        <v>902</v>
      </c>
      <c r="I178" s="145">
        <f>SUBTOTAL(9,I173:I177)</f>
        <v>0</v>
      </c>
      <c r="J178" s="145">
        <f>SUBTOTAL(9,J173:J177)</f>
        <v>0</v>
      </c>
      <c r="K178" s="145">
        <f>SUBTOTAL(9,K173:K177)</f>
        <v>327</v>
      </c>
      <c r="L178" s="145">
        <f>SUBTOTAL(9,L173:L177)</f>
        <v>575</v>
      </c>
      <c r="M178" s="145"/>
      <c r="N178" s="145"/>
      <c r="O178" s="145"/>
      <c r="P178" s="145"/>
      <c r="Q178" s="145"/>
      <c r="R178" s="145">
        <f>SUBTOTAL(9,R173:R177)</f>
        <v>463450</v>
      </c>
      <c r="S178" s="145">
        <f>SUBTOTAL(9,S173:S177)</f>
        <v>629060</v>
      </c>
      <c r="T178" s="145"/>
    </row>
    <row r="179" spans="1:20" ht="15.6" outlineLevel="2">
      <c r="A179" s="145"/>
      <c r="B179" s="76" t="s">
        <v>97</v>
      </c>
      <c r="C179" s="77"/>
      <c r="D179" s="77"/>
      <c r="E179" s="78">
        <f>SUBTOTAL(9,E173:E177)</f>
        <v>902</v>
      </c>
      <c r="F179" s="79">
        <v>5.9467900550217619E-3</v>
      </c>
      <c r="G179" s="79">
        <v>8.0718259834113484E-3</v>
      </c>
      <c r="H179" s="145">
        <f>SUBTOTAL(9,H173:H177)</f>
        <v>902</v>
      </c>
      <c r="I179" s="145">
        <f>SUBTOTAL(9,I173:I177)</f>
        <v>0</v>
      </c>
      <c r="J179" s="145">
        <f>SUBTOTAL(9,J173:J177)</f>
        <v>0</v>
      </c>
      <c r="K179" s="145">
        <f>SUBTOTAL(9,K173:K177)</f>
        <v>327</v>
      </c>
      <c r="L179" s="145">
        <f>SUBTOTAL(9,L173:L177)</f>
        <v>575</v>
      </c>
      <c r="M179" s="145"/>
      <c r="N179" s="145"/>
      <c r="O179" s="145"/>
      <c r="P179" s="145"/>
      <c r="Q179" s="145"/>
      <c r="R179" s="145">
        <f>SUBTOTAL(9,R173:R177)</f>
        <v>463450</v>
      </c>
      <c r="S179" s="145">
        <f>SUBTOTAL(9,S173:S177)</f>
        <v>629060</v>
      </c>
      <c r="T179" s="145"/>
    </row>
    <row r="180" spans="1:20" hidden="1" outlineLevel="4">
      <c r="A180" s="145">
        <v>46</v>
      </c>
      <c r="B180" s="145" t="s">
        <v>56</v>
      </c>
      <c r="C180" s="145" t="s">
        <v>4</v>
      </c>
      <c r="D180" s="145" t="s">
        <v>16</v>
      </c>
      <c r="E180" s="81">
        <v>141</v>
      </c>
      <c r="F180" s="82">
        <f t="shared" ref="F180:F240" si="16">R180/E180/86400</f>
        <v>5.03693853427896E-3</v>
      </c>
      <c r="G180" s="82">
        <f t="shared" ref="G180:G240" si="17">S180/E180/86400</f>
        <v>6.3095941686367217E-3</v>
      </c>
      <c r="H180" s="145">
        <f t="shared" ref="H180:H240" si="18">IF(C180="ATENCIÓN CIUDADANÍA",E180,0)</f>
        <v>141</v>
      </c>
      <c r="I180" s="145">
        <f t="shared" ref="I180:I240" si="19">IF(C180="OTROS TEMAS GENERALITAT",E180,0)</f>
        <v>0</v>
      </c>
      <c r="J180" s="145">
        <f t="shared" ref="J180:J240" si="20">IF(C180="TEMAS MUNICIPALES",E180,0)</f>
        <v>0</v>
      </c>
      <c r="K180" s="145">
        <f t="shared" ref="K180:K240" si="21">IF(M180=3,E180,0)</f>
        <v>0</v>
      </c>
      <c r="L180" s="145">
        <f t="shared" ref="L180:L240" si="22">IF(M180&lt;&gt;3,E180,0)</f>
        <v>141</v>
      </c>
      <c r="M180" s="145">
        <v>1</v>
      </c>
      <c r="N180" s="145">
        <v>23</v>
      </c>
      <c r="O180" s="145">
        <v>17</v>
      </c>
      <c r="P180" s="145">
        <v>3</v>
      </c>
      <c r="Q180" s="145" t="s">
        <v>17</v>
      </c>
      <c r="R180" s="145">
        <v>61362</v>
      </c>
      <c r="S180" s="145">
        <v>76866</v>
      </c>
      <c r="T180" s="145">
        <v>4</v>
      </c>
    </row>
    <row r="181" spans="1:20" hidden="1" outlineLevel="4">
      <c r="A181" s="145">
        <v>46</v>
      </c>
      <c r="B181" s="145" t="s">
        <v>56</v>
      </c>
      <c r="C181" s="145" t="s">
        <v>4</v>
      </c>
      <c r="D181" s="145" t="s">
        <v>19</v>
      </c>
      <c r="E181" s="81">
        <v>101</v>
      </c>
      <c r="F181" s="82">
        <f t="shared" si="16"/>
        <v>7.0153786211954528E-3</v>
      </c>
      <c r="G181" s="82">
        <f t="shared" si="17"/>
        <v>7.3541208287495417E-3</v>
      </c>
      <c r="H181" s="145">
        <f t="shared" si="18"/>
        <v>101</v>
      </c>
      <c r="I181" s="145">
        <f t="shared" si="19"/>
        <v>0</v>
      </c>
      <c r="J181" s="145">
        <f t="shared" si="20"/>
        <v>0</v>
      </c>
      <c r="K181" s="145">
        <f t="shared" si="21"/>
        <v>0</v>
      </c>
      <c r="L181" s="145">
        <f t="shared" si="22"/>
        <v>101</v>
      </c>
      <c r="M181" s="145">
        <v>1</v>
      </c>
      <c r="N181" s="145">
        <v>23</v>
      </c>
      <c r="O181" s="145">
        <v>18</v>
      </c>
      <c r="P181" s="145">
        <v>3</v>
      </c>
      <c r="Q181" s="145" t="s">
        <v>17</v>
      </c>
      <c r="R181" s="145">
        <v>61219</v>
      </c>
      <c r="S181" s="145">
        <v>64175</v>
      </c>
      <c r="T181" s="145">
        <v>4</v>
      </c>
    </row>
    <row r="182" spans="1:20" hidden="1" outlineLevel="4">
      <c r="A182" s="145">
        <v>46</v>
      </c>
      <c r="B182" s="145" t="s">
        <v>56</v>
      </c>
      <c r="C182" s="145" t="s">
        <v>4</v>
      </c>
      <c r="D182" s="145" t="s">
        <v>21</v>
      </c>
      <c r="E182" s="81">
        <v>37</v>
      </c>
      <c r="F182" s="82">
        <f t="shared" si="16"/>
        <v>5.4404404404404406E-3</v>
      </c>
      <c r="G182" s="82">
        <f t="shared" si="17"/>
        <v>1.1099849849849849E-2</v>
      </c>
      <c r="H182" s="145">
        <f t="shared" si="18"/>
        <v>37</v>
      </c>
      <c r="I182" s="145">
        <f t="shared" si="19"/>
        <v>0</v>
      </c>
      <c r="J182" s="145">
        <f t="shared" si="20"/>
        <v>0</v>
      </c>
      <c r="K182" s="145">
        <f t="shared" si="21"/>
        <v>0</v>
      </c>
      <c r="L182" s="145">
        <f t="shared" si="22"/>
        <v>37</v>
      </c>
      <c r="M182" s="145">
        <v>1</v>
      </c>
      <c r="N182" s="145">
        <v>23</v>
      </c>
      <c r="O182" s="145">
        <v>20</v>
      </c>
      <c r="P182" s="145">
        <v>3</v>
      </c>
      <c r="Q182" s="145" t="s">
        <v>17</v>
      </c>
      <c r="R182" s="145">
        <v>17392</v>
      </c>
      <c r="S182" s="145">
        <v>35484</v>
      </c>
      <c r="T182" s="145">
        <v>4</v>
      </c>
    </row>
    <row r="183" spans="1:20" hidden="1" outlineLevel="4">
      <c r="A183" s="145">
        <v>46</v>
      </c>
      <c r="B183" s="145" t="s">
        <v>56</v>
      </c>
      <c r="C183" s="145" t="s">
        <v>4</v>
      </c>
      <c r="D183" s="145" t="s">
        <v>109</v>
      </c>
      <c r="E183" s="81">
        <v>66</v>
      </c>
      <c r="F183" s="82">
        <f t="shared" si="16"/>
        <v>5.9113706509539843E-3</v>
      </c>
      <c r="G183" s="82">
        <f t="shared" si="17"/>
        <v>3.3890993265993266E-3</v>
      </c>
      <c r="H183" s="145">
        <f t="shared" si="18"/>
        <v>66</v>
      </c>
      <c r="I183" s="145">
        <f t="shared" si="19"/>
        <v>0</v>
      </c>
      <c r="J183" s="145">
        <f t="shared" si="20"/>
        <v>0</v>
      </c>
      <c r="K183" s="145">
        <f t="shared" si="21"/>
        <v>66</v>
      </c>
      <c r="L183" s="145">
        <f t="shared" si="22"/>
        <v>0</v>
      </c>
      <c r="M183" s="145">
        <v>3</v>
      </c>
      <c r="N183" s="145">
        <v>23</v>
      </c>
      <c r="O183" s="145">
        <v>162</v>
      </c>
      <c r="P183" s="145">
        <v>3</v>
      </c>
      <c r="Q183" s="145" t="s">
        <v>17</v>
      </c>
      <c r="R183" s="145">
        <v>33709</v>
      </c>
      <c r="S183" s="145">
        <v>19326</v>
      </c>
      <c r="T183" s="145">
        <v>4</v>
      </c>
    </row>
    <row r="184" spans="1:20" hidden="1" outlineLevel="4">
      <c r="A184" s="145">
        <v>46</v>
      </c>
      <c r="B184" s="145" t="s">
        <v>56</v>
      </c>
      <c r="C184" s="145" t="s">
        <v>4</v>
      </c>
      <c r="D184" s="145" t="s">
        <v>107</v>
      </c>
      <c r="E184" s="81">
        <v>1</v>
      </c>
      <c r="F184" s="82">
        <f t="shared" si="16"/>
        <v>3.8078703703703703E-3</v>
      </c>
      <c r="G184" s="82">
        <f t="shared" si="17"/>
        <v>0</v>
      </c>
      <c r="H184" s="145">
        <f t="shared" si="18"/>
        <v>1</v>
      </c>
      <c r="I184" s="145">
        <f t="shared" si="19"/>
        <v>0</v>
      </c>
      <c r="J184" s="145">
        <f t="shared" si="20"/>
        <v>0</v>
      </c>
      <c r="K184" s="145">
        <f t="shared" si="21"/>
        <v>0</v>
      </c>
      <c r="L184" s="145">
        <f t="shared" si="22"/>
        <v>1</v>
      </c>
      <c r="M184" s="145">
        <v>8</v>
      </c>
      <c r="N184" s="145">
        <v>23</v>
      </c>
      <c r="O184" s="145">
        <v>217</v>
      </c>
      <c r="P184" s="145">
        <v>3</v>
      </c>
      <c r="Q184" s="145" t="s">
        <v>17</v>
      </c>
      <c r="R184" s="145">
        <v>329</v>
      </c>
      <c r="S184" s="145">
        <v>0</v>
      </c>
      <c r="T184" s="145">
        <v>4</v>
      </c>
    </row>
    <row r="185" spans="1:20" outlineLevel="3" collapsed="1">
      <c r="A185" s="145"/>
      <c r="B185" s="145"/>
      <c r="C185" s="146" t="s">
        <v>144</v>
      </c>
      <c r="D185" s="147"/>
      <c r="E185" s="148">
        <f>SUBTOTAL(9,E180:E184)</f>
        <v>346</v>
      </c>
      <c r="F185" s="149"/>
      <c r="G185" s="149"/>
      <c r="H185" s="145">
        <f>SUBTOTAL(9,H180:H184)</f>
        <v>346</v>
      </c>
      <c r="I185" s="145">
        <f>SUBTOTAL(9,I180:I184)</f>
        <v>0</v>
      </c>
      <c r="J185" s="145">
        <f>SUBTOTAL(9,J180:J184)</f>
        <v>0</v>
      </c>
      <c r="K185" s="145">
        <f>SUBTOTAL(9,K180:K184)</f>
        <v>66</v>
      </c>
      <c r="L185" s="145">
        <f>SUBTOTAL(9,L180:L184)</f>
        <v>280</v>
      </c>
      <c r="M185" s="145"/>
      <c r="N185" s="145"/>
      <c r="O185" s="145"/>
      <c r="P185" s="145"/>
      <c r="Q185" s="145"/>
      <c r="R185" s="145">
        <f>SUBTOTAL(9,R180:R184)</f>
        <v>174011</v>
      </c>
      <c r="S185" s="145">
        <f>SUBTOTAL(9,S180:S184)</f>
        <v>195851</v>
      </c>
      <c r="T185" s="145"/>
    </row>
    <row r="186" spans="1:20" ht="15.6" outlineLevel="2">
      <c r="A186" s="145"/>
      <c r="B186" s="76" t="s">
        <v>98</v>
      </c>
      <c r="C186" s="77"/>
      <c r="D186" s="77"/>
      <c r="E186" s="78">
        <f>SUBTOTAL(9,E180:E184)</f>
        <v>346</v>
      </c>
      <c r="F186" s="79">
        <v>5.8208560800685084E-3</v>
      </c>
      <c r="G186" s="79">
        <v>6.5514276921430099E-3</v>
      </c>
      <c r="H186" s="145">
        <f>SUBTOTAL(9,H180:H184)</f>
        <v>346</v>
      </c>
      <c r="I186" s="145">
        <f>SUBTOTAL(9,I180:I184)</f>
        <v>0</v>
      </c>
      <c r="J186" s="145">
        <f>SUBTOTAL(9,J180:J184)</f>
        <v>0</v>
      </c>
      <c r="K186" s="145">
        <f>SUBTOTAL(9,K180:K184)</f>
        <v>66</v>
      </c>
      <c r="L186" s="145">
        <f>SUBTOTAL(9,L180:L184)</f>
        <v>280</v>
      </c>
      <c r="M186" s="145"/>
      <c r="N186" s="145"/>
      <c r="O186" s="145"/>
      <c r="P186" s="145"/>
      <c r="Q186" s="145"/>
      <c r="R186" s="145">
        <f>SUBTOTAL(9,R180:R184)</f>
        <v>174011</v>
      </c>
      <c r="S186" s="145">
        <f>SUBTOTAL(9,S180:S184)</f>
        <v>195851</v>
      </c>
      <c r="T186" s="145"/>
    </row>
    <row r="187" spans="1:20" hidden="1" outlineLevel="4">
      <c r="A187" s="145">
        <v>46</v>
      </c>
      <c r="B187" s="145" t="s">
        <v>57</v>
      </c>
      <c r="C187" s="145" t="s">
        <v>4</v>
      </c>
      <c r="D187" s="145" t="s">
        <v>16</v>
      </c>
      <c r="E187" s="81">
        <v>70</v>
      </c>
      <c r="F187" s="82">
        <f t="shared" si="16"/>
        <v>6.6463293650793646E-3</v>
      </c>
      <c r="G187" s="82">
        <f t="shared" si="17"/>
        <v>4.9204695767195768E-3</v>
      </c>
      <c r="H187" s="145">
        <f t="shared" si="18"/>
        <v>70</v>
      </c>
      <c r="I187" s="145">
        <f t="shared" si="19"/>
        <v>0</v>
      </c>
      <c r="J187" s="145">
        <f t="shared" si="20"/>
        <v>0</v>
      </c>
      <c r="K187" s="145">
        <f t="shared" si="21"/>
        <v>0</v>
      </c>
      <c r="L187" s="145">
        <f t="shared" si="22"/>
        <v>70</v>
      </c>
      <c r="M187" s="145">
        <v>1</v>
      </c>
      <c r="N187" s="145">
        <v>5</v>
      </c>
      <c r="O187" s="145">
        <v>17</v>
      </c>
      <c r="P187" s="145">
        <v>3</v>
      </c>
      <c r="Q187" s="145" t="s">
        <v>17</v>
      </c>
      <c r="R187" s="145">
        <v>40197</v>
      </c>
      <c r="S187" s="145">
        <v>29759</v>
      </c>
      <c r="T187" s="145">
        <v>4</v>
      </c>
    </row>
    <row r="188" spans="1:20" hidden="1" outlineLevel="4">
      <c r="A188" s="145">
        <v>46</v>
      </c>
      <c r="B188" s="145" t="s">
        <v>57</v>
      </c>
      <c r="C188" s="145" t="s">
        <v>4</v>
      </c>
      <c r="D188" s="145" t="s">
        <v>19</v>
      </c>
      <c r="E188" s="81">
        <v>77</v>
      </c>
      <c r="F188" s="82">
        <f t="shared" si="16"/>
        <v>7.9219276094276096E-3</v>
      </c>
      <c r="G188" s="82">
        <f t="shared" si="17"/>
        <v>4.385371572871573E-3</v>
      </c>
      <c r="H188" s="145">
        <f t="shared" si="18"/>
        <v>77</v>
      </c>
      <c r="I188" s="145">
        <f t="shared" si="19"/>
        <v>0</v>
      </c>
      <c r="J188" s="145">
        <f t="shared" si="20"/>
        <v>0</v>
      </c>
      <c r="K188" s="145">
        <f t="shared" si="21"/>
        <v>0</v>
      </c>
      <c r="L188" s="145">
        <f t="shared" si="22"/>
        <v>77</v>
      </c>
      <c r="M188" s="145">
        <v>1</v>
      </c>
      <c r="N188" s="145">
        <v>5</v>
      </c>
      <c r="O188" s="145">
        <v>18</v>
      </c>
      <c r="P188" s="145">
        <v>3</v>
      </c>
      <c r="Q188" s="145" t="s">
        <v>17</v>
      </c>
      <c r="R188" s="145">
        <v>52703</v>
      </c>
      <c r="S188" s="145">
        <v>29175</v>
      </c>
      <c r="T188" s="145">
        <v>4</v>
      </c>
    </row>
    <row r="189" spans="1:20" hidden="1" outlineLevel="4">
      <c r="A189" s="145">
        <v>46</v>
      </c>
      <c r="B189" s="145" t="s">
        <v>57</v>
      </c>
      <c r="C189" s="145" t="s">
        <v>4</v>
      </c>
      <c r="D189" s="145" t="s">
        <v>20</v>
      </c>
      <c r="E189" s="81">
        <v>254</v>
      </c>
      <c r="F189" s="82">
        <f t="shared" si="16"/>
        <v>8.998933727034121E-3</v>
      </c>
      <c r="G189" s="82">
        <f t="shared" si="17"/>
        <v>3.7188775882181393E-3</v>
      </c>
      <c r="H189" s="145">
        <f t="shared" si="18"/>
        <v>254</v>
      </c>
      <c r="I189" s="145">
        <f t="shared" si="19"/>
        <v>0</v>
      </c>
      <c r="J189" s="145">
        <f t="shared" si="20"/>
        <v>0</v>
      </c>
      <c r="K189" s="145">
        <f t="shared" si="21"/>
        <v>0</v>
      </c>
      <c r="L189" s="145">
        <f t="shared" si="22"/>
        <v>254</v>
      </c>
      <c r="M189" s="145">
        <v>1</v>
      </c>
      <c r="N189" s="145">
        <v>5</v>
      </c>
      <c r="O189" s="145">
        <v>19</v>
      </c>
      <c r="P189" s="145">
        <v>3</v>
      </c>
      <c r="Q189" s="145" t="s">
        <v>17</v>
      </c>
      <c r="R189" s="145">
        <v>197487</v>
      </c>
      <c r="S189" s="145">
        <v>81613</v>
      </c>
      <c r="T189" s="145">
        <v>4</v>
      </c>
    </row>
    <row r="190" spans="1:20" hidden="1" outlineLevel="4">
      <c r="A190" s="145">
        <v>46</v>
      </c>
      <c r="B190" s="145" t="s">
        <v>57</v>
      </c>
      <c r="C190" s="145" t="s">
        <v>4</v>
      </c>
      <c r="D190" s="145" t="s">
        <v>21</v>
      </c>
      <c r="E190" s="81">
        <v>40</v>
      </c>
      <c r="F190" s="82">
        <f t="shared" si="16"/>
        <v>7.4733796296296302E-3</v>
      </c>
      <c r="G190" s="82">
        <f t="shared" si="17"/>
        <v>2.5014467592592592E-3</v>
      </c>
      <c r="H190" s="145">
        <f t="shared" si="18"/>
        <v>40</v>
      </c>
      <c r="I190" s="145">
        <f t="shared" si="19"/>
        <v>0</v>
      </c>
      <c r="J190" s="145">
        <f t="shared" si="20"/>
        <v>0</v>
      </c>
      <c r="K190" s="145">
        <f t="shared" si="21"/>
        <v>0</v>
      </c>
      <c r="L190" s="145">
        <f t="shared" si="22"/>
        <v>40</v>
      </c>
      <c r="M190" s="145">
        <v>1</v>
      </c>
      <c r="N190" s="145">
        <v>5</v>
      </c>
      <c r="O190" s="145">
        <v>20</v>
      </c>
      <c r="P190" s="145">
        <v>3</v>
      </c>
      <c r="Q190" s="145" t="s">
        <v>17</v>
      </c>
      <c r="R190" s="145">
        <v>25828</v>
      </c>
      <c r="S190" s="145">
        <v>8645</v>
      </c>
      <c r="T190" s="145">
        <v>4</v>
      </c>
    </row>
    <row r="191" spans="1:20" hidden="1" outlineLevel="4">
      <c r="A191" s="145">
        <v>46</v>
      </c>
      <c r="B191" s="145" t="s">
        <v>57</v>
      </c>
      <c r="C191" s="145" t="s">
        <v>4</v>
      </c>
      <c r="D191" s="145" t="s">
        <v>22</v>
      </c>
      <c r="E191" s="81">
        <v>5</v>
      </c>
      <c r="F191" s="82">
        <f t="shared" si="16"/>
        <v>7.122685185185185E-3</v>
      </c>
      <c r="G191" s="82">
        <f t="shared" si="17"/>
        <v>4.875E-3</v>
      </c>
      <c r="H191" s="145">
        <f t="shared" si="18"/>
        <v>5</v>
      </c>
      <c r="I191" s="145">
        <f t="shared" si="19"/>
        <v>0</v>
      </c>
      <c r="J191" s="145">
        <f t="shared" si="20"/>
        <v>0</v>
      </c>
      <c r="K191" s="145">
        <f t="shared" si="21"/>
        <v>0</v>
      </c>
      <c r="L191" s="145">
        <f t="shared" si="22"/>
        <v>5</v>
      </c>
      <c r="M191" s="145">
        <v>1</v>
      </c>
      <c r="N191" s="145">
        <v>5</v>
      </c>
      <c r="O191" s="145">
        <v>21</v>
      </c>
      <c r="P191" s="145">
        <v>3</v>
      </c>
      <c r="Q191" s="145" t="s">
        <v>17</v>
      </c>
      <c r="R191" s="145">
        <v>3077</v>
      </c>
      <c r="S191" s="145">
        <v>2106</v>
      </c>
      <c r="T191" s="145">
        <v>4</v>
      </c>
    </row>
    <row r="192" spans="1:20" hidden="1" outlineLevel="4">
      <c r="A192" s="145">
        <v>46</v>
      </c>
      <c r="B192" s="145" t="s">
        <v>57</v>
      </c>
      <c r="C192" s="145" t="s">
        <v>4</v>
      </c>
      <c r="D192" s="145" t="s">
        <v>115</v>
      </c>
      <c r="E192" s="81">
        <v>302</v>
      </c>
      <c r="F192" s="82">
        <f t="shared" si="16"/>
        <v>8.7953381775815551E-3</v>
      </c>
      <c r="G192" s="82">
        <f t="shared" si="17"/>
        <v>1.4206217807211183E-3</v>
      </c>
      <c r="H192" s="145">
        <f t="shared" si="18"/>
        <v>302</v>
      </c>
      <c r="I192" s="145">
        <f t="shared" si="19"/>
        <v>0</v>
      </c>
      <c r="J192" s="145">
        <f t="shared" si="20"/>
        <v>0</v>
      </c>
      <c r="K192" s="145">
        <f t="shared" si="21"/>
        <v>302</v>
      </c>
      <c r="L192" s="145">
        <f t="shared" si="22"/>
        <v>0</v>
      </c>
      <c r="M192" s="145">
        <v>3</v>
      </c>
      <c r="N192" s="145">
        <v>5</v>
      </c>
      <c r="O192" s="145">
        <v>171</v>
      </c>
      <c r="P192" s="145">
        <v>3</v>
      </c>
      <c r="Q192" s="145" t="s">
        <v>17</v>
      </c>
      <c r="R192" s="145">
        <v>229495</v>
      </c>
      <c r="S192" s="145">
        <v>37068</v>
      </c>
      <c r="T192" s="145">
        <v>4</v>
      </c>
    </row>
    <row r="193" spans="1:20" hidden="1" outlineLevel="4">
      <c r="A193" s="145">
        <v>46</v>
      </c>
      <c r="B193" s="145" t="s">
        <v>57</v>
      </c>
      <c r="C193" s="145" t="s">
        <v>4</v>
      </c>
      <c r="D193" s="145" t="s">
        <v>110</v>
      </c>
      <c r="E193" s="81">
        <v>9</v>
      </c>
      <c r="F193" s="82">
        <f t="shared" si="16"/>
        <v>1.674511316872428E-2</v>
      </c>
      <c r="G193" s="82">
        <f t="shared" si="17"/>
        <v>4.9485596707818926E-3</v>
      </c>
      <c r="H193" s="145">
        <f t="shared" si="18"/>
        <v>9</v>
      </c>
      <c r="I193" s="145">
        <f t="shared" si="19"/>
        <v>0</v>
      </c>
      <c r="J193" s="145">
        <f t="shared" si="20"/>
        <v>0</v>
      </c>
      <c r="K193" s="145">
        <f t="shared" si="21"/>
        <v>9</v>
      </c>
      <c r="L193" s="145">
        <f t="shared" si="22"/>
        <v>0</v>
      </c>
      <c r="M193" s="145">
        <v>3</v>
      </c>
      <c r="N193" s="145">
        <v>5</v>
      </c>
      <c r="O193" s="145">
        <v>207</v>
      </c>
      <c r="P193" s="145">
        <v>3</v>
      </c>
      <c r="Q193" s="145" t="s">
        <v>17</v>
      </c>
      <c r="R193" s="145">
        <v>13021</v>
      </c>
      <c r="S193" s="145">
        <v>3848</v>
      </c>
      <c r="T193" s="145">
        <v>4</v>
      </c>
    </row>
    <row r="194" spans="1:20" hidden="1" outlineLevel="4">
      <c r="A194" s="145">
        <v>46</v>
      </c>
      <c r="B194" s="145" t="s">
        <v>57</v>
      </c>
      <c r="C194" s="145" t="s">
        <v>4</v>
      </c>
      <c r="D194" s="145" t="s">
        <v>107</v>
      </c>
      <c r="E194" s="81">
        <v>3</v>
      </c>
      <c r="F194" s="82">
        <f t="shared" si="16"/>
        <v>7.4845679012345671E-3</v>
      </c>
      <c r="G194" s="82">
        <f t="shared" si="17"/>
        <v>0</v>
      </c>
      <c r="H194" s="145">
        <f t="shared" si="18"/>
        <v>3</v>
      </c>
      <c r="I194" s="145">
        <f t="shared" si="19"/>
        <v>0</v>
      </c>
      <c r="J194" s="145">
        <f t="shared" si="20"/>
        <v>0</v>
      </c>
      <c r="K194" s="145">
        <f t="shared" si="21"/>
        <v>0</v>
      </c>
      <c r="L194" s="145">
        <f t="shared" si="22"/>
        <v>3</v>
      </c>
      <c r="M194" s="145">
        <v>8</v>
      </c>
      <c r="N194" s="145">
        <v>5</v>
      </c>
      <c r="O194" s="145">
        <v>217</v>
      </c>
      <c r="P194" s="145">
        <v>3</v>
      </c>
      <c r="Q194" s="145" t="s">
        <v>17</v>
      </c>
      <c r="R194" s="145">
        <v>1940</v>
      </c>
      <c r="S194" s="145">
        <v>0</v>
      </c>
      <c r="T194" s="145">
        <v>4</v>
      </c>
    </row>
    <row r="195" spans="1:20" outlineLevel="3" collapsed="1">
      <c r="A195" s="145"/>
      <c r="B195" s="145"/>
      <c r="C195" s="146" t="s">
        <v>144</v>
      </c>
      <c r="D195" s="147"/>
      <c r="E195" s="148">
        <f>SUBTOTAL(9,E187:E194)</f>
        <v>760</v>
      </c>
      <c r="F195" s="149"/>
      <c r="G195" s="149"/>
      <c r="H195" s="145">
        <f>SUBTOTAL(9,H187:H194)</f>
        <v>760</v>
      </c>
      <c r="I195" s="145">
        <f>SUBTOTAL(9,I187:I194)</f>
        <v>0</v>
      </c>
      <c r="J195" s="145">
        <f>SUBTOTAL(9,J187:J194)</f>
        <v>0</v>
      </c>
      <c r="K195" s="145">
        <f>SUBTOTAL(9,K187:K194)</f>
        <v>311</v>
      </c>
      <c r="L195" s="145">
        <f>SUBTOTAL(9,L187:L194)</f>
        <v>449</v>
      </c>
      <c r="M195" s="145"/>
      <c r="N195" s="145"/>
      <c r="O195" s="145"/>
      <c r="P195" s="145"/>
      <c r="Q195" s="145"/>
      <c r="R195" s="145">
        <f>SUBTOTAL(9,R187:R194)</f>
        <v>563748</v>
      </c>
      <c r="S195" s="145">
        <f>SUBTOTAL(9,S187:S194)</f>
        <v>192214</v>
      </c>
      <c r="T195" s="145"/>
    </row>
    <row r="196" spans="1:20" ht="15.6" outlineLevel="2">
      <c r="A196" s="145"/>
      <c r="B196" s="76" t="s">
        <v>99</v>
      </c>
      <c r="C196" s="77"/>
      <c r="D196" s="77"/>
      <c r="E196" s="78">
        <f>SUBTOTAL(9,E187:E194)</f>
        <v>760</v>
      </c>
      <c r="F196" s="79">
        <v>8.5853435672514616E-3</v>
      </c>
      <c r="G196" s="79">
        <v>2.9272356237816767E-3</v>
      </c>
      <c r="H196" s="145">
        <f>SUBTOTAL(9,H187:H194)</f>
        <v>760</v>
      </c>
      <c r="I196" s="145">
        <f>SUBTOTAL(9,I187:I194)</f>
        <v>0</v>
      </c>
      <c r="J196" s="145">
        <f>SUBTOTAL(9,J187:J194)</f>
        <v>0</v>
      </c>
      <c r="K196" s="145">
        <f>SUBTOTAL(9,K187:K194)</f>
        <v>311</v>
      </c>
      <c r="L196" s="145">
        <f>SUBTOTAL(9,L187:L194)</f>
        <v>449</v>
      </c>
      <c r="M196" s="145"/>
      <c r="N196" s="145"/>
      <c r="O196" s="145"/>
      <c r="P196" s="145"/>
      <c r="Q196" s="145"/>
      <c r="R196" s="145">
        <f>SUBTOTAL(9,R187:R194)</f>
        <v>563748</v>
      </c>
      <c r="S196" s="145">
        <f>SUBTOTAL(9,S187:S194)</f>
        <v>192214</v>
      </c>
      <c r="T196" s="145"/>
    </row>
    <row r="197" spans="1:20" hidden="1" outlineLevel="4">
      <c r="A197" s="145">
        <v>46</v>
      </c>
      <c r="B197" s="145" t="s">
        <v>58</v>
      </c>
      <c r="C197" s="145" t="s">
        <v>4</v>
      </c>
      <c r="D197" s="145" t="s">
        <v>16</v>
      </c>
      <c r="E197" s="81">
        <v>113</v>
      </c>
      <c r="F197" s="82">
        <f t="shared" si="16"/>
        <v>7.4487872828580791E-3</v>
      </c>
      <c r="G197" s="82">
        <f t="shared" si="17"/>
        <v>7.7516592920353986E-3</v>
      </c>
      <c r="H197" s="145">
        <f t="shared" si="18"/>
        <v>113</v>
      </c>
      <c r="I197" s="145">
        <f t="shared" si="19"/>
        <v>0</v>
      </c>
      <c r="J197" s="145">
        <f t="shared" si="20"/>
        <v>0</v>
      </c>
      <c r="K197" s="145">
        <f t="shared" si="21"/>
        <v>0</v>
      </c>
      <c r="L197" s="145">
        <f t="shared" si="22"/>
        <v>113</v>
      </c>
      <c r="M197" s="145">
        <v>1</v>
      </c>
      <c r="N197" s="145">
        <v>15</v>
      </c>
      <c r="O197" s="145">
        <v>17</v>
      </c>
      <c r="P197" s="145">
        <v>3</v>
      </c>
      <c r="Q197" s="145" t="s">
        <v>17</v>
      </c>
      <c r="R197" s="145">
        <v>72724</v>
      </c>
      <c r="S197" s="145">
        <v>75681</v>
      </c>
      <c r="T197" s="145">
        <v>4</v>
      </c>
    </row>
    <row r="198" spans="1:20" hidden="1" outlineLevel="4">
      <c r="A198" s="145">
        <v>46</v>
      </c>
      <c r="B198" s="145" t="s">
        <v>58</v>
      </c>
      <c r="C198" s="145" t="s">
        <v>4</v>
      </c>
      <c r="D198" s="145" t="s">
        <v>19</v>
      </c>
      <c r="E198" s="81">
        <v>173</v>
      </c>
      <c r="F198" s="82">
        <f t="shared" si="16"/>
        <v>9.0240981588524949E-3</v>
      </c>
      <c r="G198" s="82">
        <f t="shared" si="17"/>
        <v>7.5043486405480626E-3</v>
      </c>
      <c r="H198" s="145">
        <f t="shared" si="18"/>
        <v>173</v>
      </c>
      <c r="I198" s="145">
        <f t="shared" si="19"/>
        <v>0</v>
      </c>
      <c r="J198" s="145">
        <f t="shared" si="20"/>
        <v>0</v>
      </c>
      <c r="K198" s="145">
        <f t="shared" si="21"/>
        <v>0</v>
      </c>
      <c r="L198" s="145">
        <f t="shared" si="22"/>
        <v>173</v>
      </c>
      <c r="M198" s="145">
        <v>1</v>
      </c>
      <c r="N198" s="145">
        <v>15</v>
      </c>
      <c r="O198" s="145">
        <v>18</v>
      </c>
      <c r="P198" s="145">
        <v>3</v>
      </c>
      <c r="Q198" s="145" t="s">
        <v>17</v>
      </c>
      <c r="R198" s="145">
        <v>134885</v>
      </c>
      <c r="S198" s="145">
        <v>112169</v>
      </c>
      <c r="T198" s="145">
        <v>4</v>
      </c>
    </row>
    <row r="199" spans="1:20" hidden="1" outlineLevel="4">
      <c r="A199" s="145">
        <v>46</v>
      </c>
      <c r="B199" s="145" t="s">
        <v>58</v>
      </c>
      <c r="C199" s="145" t="s">
        <v>4</v>
      </c>
      <c r="D199" s="145" t="s">
        <v>20</v>
      </c>
      <c r="E199" s="81">
        <v>520</v>
      </c>
      <c r="F199" s="82">
        <f t="shared" si="16"/>
        <v>1.0263866631054131E-2</v>
      </c>
      <c r="G199" s="82">
        <f t="shared" si="17"/>
        <v>5.3965678418803412E-3</v>
      </c>
      <c r="H199" s="145">
        <f t="shared" si="18"/>
        <v>520</v>
      </c>
      <c r="I199" s="145">
        <f t="shared" si="19"/>
        <v>0</v>
      </c>
      <c r="J199" s="145">
        <f t="shared" si="20"/>
        <v>0</v>
      </c>
      <c r="K199" s="145">
        <f t="shared" si="21"/>
        <v>0</v>
      </c>
      <c r="L199" s="145">
        <f t="shared" si="22"/>
        <v>520</v>
      </c>
      <c r="M199" s="145">
        <v>1</v>
      </c>
      <c r="N199" s="145">
        <v>15</v>
      </c>
      <c r="O199" s="145">
        <v>19</v>
      </c>
      <c r="P199" s="145">
        <v>3</v>
      </c>
      <c r="Q199" s="145" t="s">
        <v>17</v>
      </c>
      <c r="R199" s="145">
        <v>461135</v>
      </c>
      <c r="S199" s="145">
        <v>242457</v>
      </c>
      <c r="T199" s="145">
        <v>4</v>
      </c>
    </row>
    <row r="200" spans="1:20" hidden="1" outlineLevel="4">
      <c r="A200" s="145">
        <v>46</v>
      </c>
      <c r="B200" s="145" t="s">
        <v>58</v>
      </c>
      <c r="C200" s="145" t="s">
        <v>4</v>
      </c>
      <c r="D200" s="145" t="s">
        <v>21</v>
      </c>
      <c r="E200" s="81">
        <v>50</v>
      </c>
      <c r="F200" s="82">
        <f t="shared" si="16"/>
        <v>7.6025462962962965E-3</v>
      </c>
      <c r="G200" s="82">
        <f t="shared" si="17"/>
        <v>7.8131944444444438E-3</v>
      </c>
      <c r="H200" s="145">
        <f t="shared" si="18"/>
        <v>50</v>
      </c>
      <c r="I200" s="145">
        <f t="shared" si="19"/>
        <v>0</v>
      </c>
      <c r="J200" s="145">
        <f t="shared" si="20"/>
        <v>0</v>
      </c>
      <c r="K200" s="145">
        <f t="shared" si="21"/>
        <v>0</v>
      </c>
      <c r="L200" s="145">
        <f t="shared" si="22"/>
        <v>50</v>
      </c>
      <c r="M200" s="145">
        <v>1</v>
      </c>
      <c r="N200" s="145">
        <v>15</v>
      </c>
      <c r="O200" s="145">
        <v>20</v>
      </c>
      <c r="P200" s="145">
        <v>3</v>
      </c>
      <c r="Q200" s="145" t="s">
        <v>17</v>
      </c>
      <c r="R200" s="145">
        <v>32843</v>
      </c>
      <c r="S200" s="145">
        <v>33753</v>
      </c>
      <c r="T200" s="145">
        <v>4</v>
      </c>
    </row>
    <row r="201" spans="1:20" hidden="1" outlineLevel="4">
      <c r="A201" s="145">
        <v>46</v>
      </c>
      <c r="B201" s="145" t="s">
        <v>58</v>
      </c>
      <c r="C201" s="145" t="s">
        <v>4</v>
      </c>
      <c r="D201" s="145" t="s">
        <v>22</v>
      </c>
      <c r="E201" s="81">
        <v>29</v>
      </c>
      <c r="F201" s="82">
        <f t="shared" si="16"/>
        <v>1.0909961685823755E-2</v>
      </c>
      <c r="G201" s="82">
        <f t="shared" si="17"/>
        <v>2.7019476372924648E-4</v>
      </c>
      <c r="H201" s="145">
        <f t="shared" si="18"/>
        <v>29</v>
      </c>
      <c r="I201" s="145">
        <f t="shared" si="19"/>
        <v>0</v>
      </c>
      <c r="J201" s="145">
        <f t="shared" si="20"/>
        <v>0</v>
      </c>
      <c r="K201" s="145">
        <f t="shared" si="21"/>
        <v>0</v>
      </c>
      <c r="L201" s="145">
        <f t="shared" si="22"/>
        <v>29</v>
      </c>
      <c r="M201" s="145">
        <v>1</v>
      </c>
      <c r="N201" s="145">
        <v>15</v>
      </c>
      <c r="O201" s="145">
        <v>21</v>
      </c>
      <c r="P201" s="145">
        <v>3</v>
      </c>
      <c r="Q201" s="145" t="s">
        <v>17</v>
      </c>
      <c r="R201" s="145">
        <v>27336</v>
      </c>
      <c r="S201" s="145">
        <v>677</v>
      </c>
      <c r="T201" s="145">
        <v>4</v>
      </c>
    </row>
    <row r="202" spans="1:20" hidden="1" outlineLevel="4">
      <c r="A202" s="145">
        <v>46</v>
      </c>
      <c r="B202" s="145" t="s">
        <v>58</v>
      </c>
      <c r="C202" s="145" t="s">
        <v>4</v>
      </c>
      <c r="D202" s="145" t="s">
        <v>120</v>
      </c>
      <c r="E202" s="81">
        <v>167</v>
      </c>
      <c r="F202" s="82">
        <f t="shared" si="16"/>
        <v>6.6338850077622535E-3</v>
      </c>
      <c r="G202" s="82">
        <f t="shared" si="17"/>
        <v>1.4363633843424263E-3</v>
      </c>
      <c r="H202" s="145">
        <f t="shared" si="18"/>
        <v>167</v>
      </c>
      <c r="I202" s="145">
        <f t="shared" si="19"/>
        <v>0</v>
      </c>
      <c r="J202" s="145">
        <f t="shared" si="20"/>
        <v>0</v>
      </c>
      <c r="K202" s="145">
        <f t="shared" si="21"/>
        <v>167</v>
      </c>
      <c r="L202" s="145">
        <f t="shared" si="22"/>
        <v>0</v>
      </c>
      <c r="M202" s="145">
        <v>3</v>
      </c>
      <c r="N202" s="145">
        <v>15</v>
      </c>
      <c r="O202" s="145">
        <v>57</v>
      </c>
      <c r="P202" s="145">
        <v>3</v>
      </c>
      <c r="Q202" s="145" t="s">
        <v>17</v>
      </c>
      <c r="R202" s="145">
        <v>95719</v>
      </c>
      <c r="S202" s="145">
        <v>20725</v>
      </c>
      <c r="T202" s="145">
        <v>4</v>
      </c>
    </row>
    <row r="203" spans="1:20" hidden="1" outlineLevel="4">
      <c r="A203" s="145">
        <v>46</v>
      </c>
      <c r="B203" s="145" t="s">
        <v>58</v>
      </c>
      <c r="C203" s="145" t="s">
        <v>4</v>
      </c>
      <c r="D203" s="145" t="s">
        <v>108</v>
      </c>
      <c r="E203" s="81">
        <v>743</v>
      </c>
      <c r="F203" s="82">
        <f t="shared" si="16"/>
        <v>1.0733434898559394E-2</v>
      </c>
      <c r="G203" s="82">
        <f t="shared" si="17"/>
        <v>1.4981026618812621E-3</v>
      </c>
      <c r="H203" s="145">
        <f t="shared" si="18"/>
        <v>743</v>
      </c>
      <c r="I203" s="145">
        <f t="shared" si="19"/>
        <v>0</v>
      </c>
      <c r="J203" s="145">
        <f t="shared" si="20"/>
        <v>0</v>
      </c>
      <c r="K203" s="145">
        <f t="shared" si="21"/>
        <v>743</v>
      </c>
      <c r="L203" s="145">
        <f t="shared" si="22"/>
        <v>0</v>
      </c>
      <c r="M203" s="145">
        <v>3</v>
      </c>
      <c r="N203" s="145">
        <v>15</v>
      </c>
      <c r="O203" s="145">
        <v>58</v>
      </c>
      <c r="P203" s="145">
        <v>3</v>
      </c>
      <c r="Q203" s="145" t="s">
        <v>17</v>
      </c>
      <c r="R203" s="145">
        <v>689035</v>
      </c>
      <c r="S203" s="145">
        <v>96171</v>
      </c>
      <c r="T203" s="145">
        <v>4</v>
      </c>
    </row>
    <row r="204" spans="1:20" hidden="1" outlineLevel="4">
      <c r="A204" s="145">
        <v>46</v>
      </c>
      <c r="B204" s="145" t="s">
        <v>58</v>
      </c>
      <c r="C204" s="145" t="s">
        <v>4</v>
      </c>
      <c r="D204" s="145" t="s">
        <v>121</v>
      </c>
      <c r="E204" s="81">
        <v>375</v>
      </c>
      <c r="F204" s="82">
        <f t="shared" si="16"/>
        <v>8.3419135802469142E-3</v>
      </c>
      <c r="G204" s="82">
        <f t="shared" si="17"/>
        <v>1.5530555555555556E-3</v>
      </c>
      <c r="H204" s="145">
        <f t="shared" si="18"/>
        <v>375</v>
      </c>
      <c r="I204" s="145">
        <f t="shared" si="19"/>
        <v>0</v>
      </c>
      <c r="J204" s="145">
        <f t="shared" si="20"/>
        <v>0</v>
      </c>
      <c r="K204" s="145">
        <f t="shared" si="21"/>
        <v>375</v>
      </c>
      <c r="L204" s="145">
        <f t="shared" si="22"/>
        <v>0</v>
      </c>
      <c r="M204" s="145">
        <v>3</v>
      </c>
      <c r="N204" s="145">
        <v>15</v>
      </c>
      <c r="O204" s="145">
        <v>98</v>
      </c>
      <c r="P204" s="145">
        <v>3</v>
      </c>
      <c r="Q204" s="145" t="s">
        <v>17</v>
      </c>
      <c r="R204" s="145">
        <v>270278</v>
      </c>
      <c r="S204" s="145">
        <v>50319</v>
      </c>
      <c r="T204" s="145">
        <v>4</v>
      </c>
    </row>
    <row r="205" spans="1:20" hidden="1" outlineLevel="4">
      <c r="A205" s="145">
        <v>46</v>
      </c>
      <c r="B205" s="145" t="s">
        <v>58</v>
      </c>
      <c r="C205" s="145" t="s">
        <v>4</v>
      </c>
      <c r="D205" s="145" t="s">
        <v>110</v>
      </c>
      <c r="E205" s="81">
        <v>67</v>
      </c>
      <c r="F205" s="82">
        <f t="shared" si="16"/>
        <v>1.0398700939745716E-2</v>
      </c>
      <c r="G205" s="82">
        <f t="shared" si="17"/>
        <v>5.2860696517412938E-5</v>
      </c>
      <c r="H205" s="145">
        <f t="shared" si="18"/>
        <v>67</v>
      </c>
      <c r="I205" s="145">
        <f t="shared" si="19"/>
        <v>0</v>
      </c>
      <c r="J205" s="145">
        <f t="shared" si="20"/>
        <v>0</v>
      </c>
      <c r="K205" s="145">
        <f t="shared" si="21"/>
        <v>67</v>
      </c>
      <c r="L205" s="145">
        <f t="shared" si="22"/>
        <v>0</v>
      </c>
      <c r="M205" s="145">
        <v>3</v>
      </c>
      <c r="N205" s="145">
        <v>15</v>
      </c>
      <c r="O205" s="145">
        <v>207</v>
      </c>
      <c r="P205" s="145">
        <v>3</v>
      </c>
      <c r="Q205" s="145" t="s">
        <v>17</v>
      </c>
      <c r="R205" s="145">
        <v>60196</v>
      </c>
      <c r="S205" s="145">
        <v>306</v>
      </c>
      <c r="T205" s="145">
        <v>4</v>
      </c>
    </row>
    <row r="206" spans="1:20" hidden="1" outlineLevel="4">
      <c r="A206" s="145">
        <v>46</v>
      </c>
      <c r="B206" s="145" t="s">
        <v>58</v>
      </c>
      <c r="C206" s="145" t="s">
        <v>4</v>
      </c>
      <c r="D206" s="145" t="s">
        <v>107</v>
      </c>
      <c r="E206" s="81">
        <v>223</v>
      </c>
      <c r="F206" s="82">
        <f t="shared" si="16"/>
        <v>7.0322101810330502E-3</v>
      </c>
      <c r="G206" s="82">
        <f t="shared" si="17"/>
        <v>1.5570503238664673E-7</v>
      </c>
      <c r="H206" s="145">
        <f t="shared" si="18"/>
        <v>223</v>
      </c>
      <c r="I206" s="145">
        <f t="shared" si="19"/>
        <v>0</v>
      </c>
      <c r="J206" s="145">
        <f t="shared" si="20"/>
        <v>0</v>
      </c>
      <c r="K206" s="145">
        <f t="shared" si="21"/>
        <v>0</v>
      </c>
      <c r="L206" s="145">
        <f t="shared" si="22"/>
        <v>223</v>
      </c>
      <c r="M206" s="145">
        <v>8</v>
      </c>
      <c r="N206" s="145">
        <v>15</v>
      </c>
      <c r="O206" s="145">
        <v>217</v>
      </c>
      <c r="P206" s="145">
        <v>3</v>
      </c>
      <c r="Q206" s="145" t="s">
        <v>17</v>
      </c>
      <c r="R206" s="145">
        <v>135491</v>
      </c>
      <c r="S206" s="145">
        <v>3</v>
      </c>
      <c r="T206" s="145">
        <v>4</v>
      </c>
    </row>
    <row r="207" spans="1:20" hidden="1" outlineLevel="4">
      <c r="A207" s="145">
        <v>46</v>
      </c>
      <c r="B207" s="145" t="s">
        <v>58</v>
      </c>
      <c r="C207" s="145" t="s">
        <v>4</v>
      </c>
      <c r="D207" s="145" t="s">
        <v>111</v>
      </c>
      <c r="E207" s="81">
        <v>1</v>
      </c>
      <c r="F207" s="82">
        <f t="shared" si="16"/>
        <v>7.2106481481481483E-3</v>
      </c>
      <c r="G207" s="82">
        <f t="shared" si="17"/>
        <v>6.2037037037037035E-3</v>
      </c>
      <c r="H207" s="145">
        <f t="shared" si="18"/>
        <v>1</v>
      </c>
      <c r="I207" s="145">
        <f t="shared" si="19"/>
        <v>0</v>
      </c>
      <c r="J207" s="145">
        <f t="shared" si="20"/>
        <v>0</v>
      </c>
      <c r="K207" s="145">
        <f t="shared" si="21"/>
        <v>1</v>
      </c>
      <c r="L207" s="145">
        <f t="shared" si="22"/>
        <v>0</v>
      </c>
      <c r="M207" s="145">
        <v>3</v>
      </c>
      <c r="N207" s="145">
        <v>15</v>
      </c>
      <c r="O207" s="145">
        <v>224</v>
      </c>
      <c r="P207" s="145">
        <v>3</v>
      </c>
      <c r="Q207" s="145" t="s">
        <v>17</v>
      </c>
      <c r="R207" s="145">
        <v>623</v>
      </c>
      <c r="S207" s="145">
        <v>536</v>
      </c>
      <c r="T207" s="145">
        <v>4</v>
      </c>
    </row>
    <row r="208" spans="1:20" outlineLevel="3" collapsed="1">
      <c r="A208" s="145"/>
      <c r="B208" s="145"/>
      <c r="C208" s="146" t="s">
        <v>144</v>
      </c>
      <c r="D208" s="147"/>
      <c r="E208" s="148">
        <f>SUBTOTAL(9,E197:E207)</f>
        <v>2461</v>
      </c>
      <c r="F208" s="149"/>
      <c r="G208" s="149"/>
      <c r="H208" s="145">
        <f>SUBTOTAL(9,H197:H207)</f>
        <v>2461</v>
      </c>
      <c r="I208" s="145">
        <f>SUBTOTAL(9,I197:I207)</f>
        <v>0</v>
      </c>
      <c r="J208" s="145">
        <f>SUBTOTAL(9,J197:J207)</f>
        <v>0</v>
      </c>
      <c r="K208" s="145">
        <f>SUBTOTAL(9,K197:K207)</f>
        <v>1353</v>
      </c>
      <c r="L208" s="145">
        <f>SUBTOTAL(9,L197:L207)</f>
        <v>1108</v>
      </c>
      <c r="M208" s="145"/>
      <c r="N208" s="145"/>
      <c r="O208" s="145"/>
      <c r="P208" s="145"/>
      <c r="Q208" s="145"/>
      <c r="R208" s="145">
        <f>SUBTOTAL(9,R197:R207)</f>
        <v>1980265</v>
      </c>
      <c r="S208" s="145">
        <f>SUBTOTAL(9,S197:S207)</f>
        <v>632797</v>
      </c>
      <c r="T208" s="145"/>
    </row>
    <row r="209" spans="1:20" hidden="1" outlineLevel="4">
      <c r="A209" s="145">
        <v>46</v>
      </c>
      <c r="B209" s="145" t="s">
        <v>58</v>
      </c>
      <c r="C209" s="145" t="s">
        <v>5</v>
      </c>
      <c r="D209" s="145" t="s">
        <v>59</v>
      </c>
      <c r="E209" s="81">
        <v>81</v>
      </c>
      <c r="F209" s="82">
        <f t="shared" si="16"/>
        <v>1.4689071787837221E-2</v>
      </c>
      <c r="G209" s="82">
        <f t="shared" si="17"/>
        <v>3.229023776863283E-3</v>
      </c>
      <c r="H209" s="145">
        <f t="shared" si="18"/>
        <v>0</v>
      </c>
      <c r="I209" s="145">
        <f t="shared" si="19"/>
        <v>81</v>
      </c>
      <c r="J209" s="145">
        <f t="shared" si="20"/>
        <v>0</v>
      </c>
      <c r="K209" s="145">
        <f t="shared" si="21"/>
        <v>0</v>
      </c>
      <c r="L209" s="145">
        <f t="shared" si="22"/>
        <v>81</v>
      </c>
      <c r="M209" s="145">
        <v>1</v>
      </c>
      <c r="N209" s="145">
        <v>15</v>
      </c>
      <c r="O209" s="145">
        <v>56</v>
      </c>
      <c r="P209" s="145">
        <v>6</v>
      </c>
      <c r="Q209" s="145" t="s">
        <v>43</v>
      </c>
      <c r="R209" s="145">
        <v>102800</v>
      </c>
      <c r="S209" s="145">
        <v>22598</v>
      </c>
      <c r="T209" s="145">
        <v>4</v>
      </c>
    </row>
    <row r="210" spans="1:20" hidden="1" outlineLevel="4">
      <c r="A210" s="145">
        <v>46</v>
      </c>
      <c r="B210" s="145" t="s">
        <v>58</v>
      </c>
      <c r="C210" s="145" t="s">
        <v>5</v>
      </c>
      <c r="D210" s="145" t="s">
        <v>132</v>
      </c>
      <c r="E210" s="81">
        <v>226</v>
      </c>
      <c r="F210" s="82">
        <f t="shared" si="16"/>
        <v>1.1772113651261882E-2</v>
      </c>
      <c r="G210" s="82">
        <f t="shared" si="17"/>
        <v>1.5989122418879056E-3</v>
      </c>
      <c r="H210" s="145">
        <f t="shared" si="18"/>
        <v>0</v>
      </c>
      <c r="I210" s="145">
        <f t="shared" si="19"/>
        <v>226</v>
      </c>
      <c r="J210" s="145">
        <f t="shared" si="20"/>
        <v>0</v>
      </c>
      <c r="K210" s="145">
        <f t="shared" si="21"/>
        <v>226</v>
      </c>
      <c r="L210" s="145">
        <f t="shared" si="22"/>
        <v>0</v>
      </c>
      <c r="M210" s="145">
        <v>3</v>
      </c>
      <c r="N210" s="145">
        <v>15</v>
      </c>
      <c r="O210" s="145">
        <v>60</v>
      </c>
      <c r="P210" s="145">
        <v>6</v>
      </c>
      <c r="Q210" s="145" t="s">
        <v>43</v>
      </c>
      <c r="R210" s="145">
        <v>229867</v>
      </c>
      <c r="S210" s="145">
        <v>31221</v>
      </c>
      <c r="T210" s="145">
        <v>4</v>
      </c>
    </row>
    <row r="211" spans="1:20" hidden="1" outlineLevel="4">
      <c r="A211" s="145">
        <v>46</v>
      </c>
      <c r="B211" s="145" t="s">
        <v>58</v>
      </c>
      <c r="C211" s="145" t="s">
        <v>5</v>
      </c>
      <c r="D211" s="145" t="s">
        <v>133</v>
      </c>
      <c r="E211" s="81">
        <v>242</v>
      </c>
      <c r="F211" s="82">
        <f t="shared" si="16"/>
        <v>7.3969811753902661E-3</v>
      </c>
      <c r="G211" s="82">
        <f t="shared" si="17"/>
        <v>3.2396885521885524E-3</v>
      </c>
      <c r="H211" s="145">
        <f t="shared" si="18"/>
        <v>0</v>
      </c>
      <c r="I211" s="145">
        <f t="shared" si="19"/>
        <v>242</v>
      </c>
      <c r="J211" s="145">
        <f t="shared" si="20"/>
        <v>0</v>
      </c>
      <c r="K211" s="145">
        <f t="shared" si="21"/>
        <v>242</v>
      </c>
      <c r="L211" s="145">
        <f t="shared" si="22"/>
        <v>0</v>
      </c>
      <c r="M211" s="145">
        <v>3</v>
      </c>
      <c r="N211" s="145">
        <v>15</v>
      </c>
      <c r="O211" s="145">
        <v>61</v>
      </c>
      <c r="P211" s="145">
        <v>13</v>
      </c>
      <c r="Q211" s="145" t="s">
        <v>60</v>
      </c>
      <c r="R211" s="145">
        <v>154662</v>
      </c>
      <c r="S211" s="145">
        <v>67738</v>
      </c>
      <c r="T211" s="145">
        <v>4</v>
      </c>
    </row>
    <row r="212" spans="1:20" hidden="1" outlineLevel="4">
      <c r="A212" s="145">
        <v>46</v>
      </c>
      <c r="B212" s="145" t="s">
        <v>58</v>
      </c>
      <c r="C212" s="145" t="s">
        <v>5</v>
      </c>
      <c r="D212" s="145" t="s">
        <v>134</v>
      </c>
      <c r="E212" s="81">
        <v>107</v>
      </c>
      <c r="F212" s="82">
        <f t="shared" si="16"/>
        <v>1.1330044998269296E-2</v>
      </c>
      <c r="G212" s="82">
        <f t="shared" si="17"/>
        <v>2.752358082381447E-3</v>
      </c>
      <c r="H212" s="145">
        <f t="shared" si="18"/>
        <v>0</v>
      </c>
      <c r="I212" s="145">
        <f t="shared" si="19"/>
        <v>107</v>
      </c>
      <c r="J212" s="145">
        <f t="shared" si="20"/>
        <v>0</v>
      </c>
      <c r="K212" s="145">
        <f t="shared" si="21"/>
        <v>107</v>
      </c>
      <c r="L212" s="145">
        <f t="shared" si="22"/>
        <v>0</v>
      </c>
      <c r="M212" s="145">
        <v>3</v>
      </c>
      <c r="N212" s="145">
        <v>15</v>
      </c>
      <c r="O212" s="145">
        <v>62</v>
      </c>
      <c r="P212" s="145">
        <v>9</v>
      </c>
      <c r="Q212" s="145" t="s">
        <v>61</v>
      </c>
      <c r="R212" s="145">
        <v>104744</v>
      </c>
      <c r="S212" s="145">
        <v>25445</v>
      </c>
      <c r="T212" s="145">
        <v>4</v>
      </c>
    </row>
    <row r="213" spans="1:20" hidden="1" outlineLevel="4">
      <c r="A213" s="145">
        <v>46</v>
      </c>
      <c r="B213" s="145" t="s">
        <v>58</v>
      </c>
      <c r="C213" s="145" t="s">
        <v>5</v>
      </c>
      <c r="D213" s="145" t="s">
        <v>122</v>
      </c>
      <c r="E213" s="81">
        <v>93</v>
      </c>
      <c r="F213" s="82">
        <f t="shared" si="16"/>
        <v>5.2791467542811629E-3</v>
      </c>
      <c r="G213" s="82">
        <f t="shared" si="17"/>
        <v>3.0416168857029073E-3</v>
      </c>
      <c r="H213" s="145">
        <f t="shared" si="18"/>
        <v>0</v>
      </c>
      <c r="I213" s="145">
        <f t="shared" si="19"/>
        <v>93</v>
      </c>
      <c r="J213" s="145">
        <f t="shared" si="20"/>
        <v>0</v>
      </c>
      <c r="K213" s="145">
        <f t="shared" si="21"/>
        <v>93</v>
      </c>
      <c r="L213" s="145">
        <f t="shared" si="22"/>
        <v>0</v>
      </c>
      <c r="M213" s="145">
        <v>3</v>
      </c>
      <c r="N213" s="145">
        <v>15</v>
      </c>
      <c r="O213" s="145">
        <v>63</v>
      </c>
      <c r="P213" s="145">
        <v>8</v>
      </c>
      <c r="Q213" s="145" t="s">
        <v>42</v>
      </c>
      <c r="R213" s="145">
        <v>42419</v>
      </c>
      <c r="S213" s="145">
        <v>24440</v>
      </c>
      <c r="T213" s="145">
        <v>4</v>
      </c>
    </row>
    <row r="214" spans="1:20" hidden="1" outlineLevel="4">
      <c r="A214" s="145">
        <v>46</v>
      </c>
      <c r="B214" s="145" t="s">
        <v>58</v>
      </c>
      <c r="C214" s="145" t="s">
        <v>5</v>
      </c>
      <c r="D214" s="145" t="s">
        <v>135</v>
      </c>
      <c r="E214" s="81">
        <v>70</v>
      </c>
      <c r="F214" s="82">
        <f t="shared" si="16"/>
        <v>2.0270171957671959E-2</v>
      </c>
      <c r="G214" s="82">
        <f t="shared" si="17"/>
        <v>2.418320105820106E-3</v>
      </c>
      <c r="H214" s="145">
        <f t="shared" si="18"/>
        <v>0</v>
      </c>
      <c r="I214" s="145">
        <f t="shared" si="19"/>
        <v>70</v>
      </c>
      <c r="J214" s="145">
        <f t="shared" si="20"/>
        <v>0</v>
      </c>
      <c r="K214" s="145">
        <f t="shared" si="21"/>
        <v>70</v>
      </c>
      <c r="L214" s="145">
        <f t="shared" si="22"/>
        <v>0</v>
      </c>
      <c r="M214" s="145">
        <v>3</v>
      </c>
      <c r="N214" s="145">
        <v>15</v>
      </c>
      <c r="O214" s="145">
        <v>64</v>
      </c>
      <c r="P214" s="145">
        <v>10</v>
      </c>
      <c r="Q214" s="145" t="s">
        <v>62</v>
      </c>
      <c r="R214" s="145">
        <v>122594</v>
      </c>
      <c r="S214" s="145">
        <v>14626</v>
      </c>
      <c r="T214" s="145">
        <v>4</v>
      </c>
    </row>
    <row r="215" spans="1:20" hidden="1" outlineLevel="4">
      <c r="A215" s="145">
        <v>46</v>
      </c>
      <c r="B215" s="145" t="s">
        <v>58</v>
      </c>
      <c r="C215" s="145" t="s">
        <v>5</v>
      </c>
      <c r="D215" s="145" t="s">
        <v>136</v>
      </c>
      <c r="E215" s="81">
        <v>5</v>
      </c>
      <c r="F215" s="82">
        <f t="shared" si="16"/>
        <v>1.8175925925925929E-2</v>
      </c>
      <c r="G215" s="82">
        <f t="shared" si="17"/>
        <v>4.6296296296296296E-6</v>
      </c>
      <c r="H215" s="145">
        <f t="shared" si="18"/>
        <v>0</v>
      </c>
      <c r="I215" s="145">
        <f t="shared" si="19"/>
        <v>5</v>
      </c>
      <c r="J215" s="145">
        <f t="shared" si="20"/>
        <v>0</v>
      </c>
      <c r="K215" s="145">
        <f t="shared" si="21"/>
        <v>5</v>
      </c>
      <c r="L215" s="145">
        <f t="shared" si="22"/>
        <v>0</v>
      </c>
      <c r="M215" s="145">
        <v>3</v>
      </c>
      <c r="N215" s="145">
        <v>15</v>
      </c>
      <c r="O215" s="145">
        <v>65</v>
      </c>
      <c r="P215" s="145">
        <v>10</v>
      </c>
      <c r="Q215" s="145" t="s">
        <v>62</v>
      </c>
      <c r="R215" s="145">
        <v>7852</v>
      </c>
      <c r="S215" s="145">
        <v>2</v>
      </c>
      <c r="T215" s="145">
        <v>4</v>
      </c>
    </row>
    <row r="216" spans="1:20" hidden="1" outlineLevel="4">
      <c r="A216" s="145">
        <v>46</v>
      </c>
      <c r="B216" s="145" t="s">
        <v>58</v>
      </c>
      <c r="C216" s="145" t="s">
        <v>5</v>
      </c>
      <c r="D216" s="145" t="s">
        <v>137</v>
      </c>
      <c r="E216" s="81">
        <v>97</v>
      </c>
      <c r="F216" s="82">
        <f t="shared" si="16"/>
        <v>1.8559326078655975E-2</v>
      </c>
      <c r="G216" s="82">
        <f t="shared" si="17"/>
        <v>1.6549732722413134E-3</v>
      </c>
      <c r="H216" s="145">
        <f t="shared" si="18"/>
        <v>0</v>
      </c>
      <c r="I216" s="145">
        <f t="shared" si="19"/>
        <v>97</v>
      </c>
      <c r="J216" s="145">
        <f t="shared" si="20"/>
        <v>0</v>
      </c>
      <c r="K216" s="145">
        <f t="shared" si="21"/>
        <v>97</v>
      </c>
      <c r="L216" s="145">
        <f t="shared" si="22"/>
        <v>0</v>
      </c>
      <c r="M216" s="145">
        <v>3</v>
      </c>
      <c r="N216" s="145">
        <v>15</v>
      </c>
      <c r="O216" s="145">
        <v>66</v>
      </c>
      <c r="P216" s="145">
        <v>12</v>
      </c>
      <c r="Q216" s="145" t="s">
        <v>29</v>
      </c>
      <c r="R216" s="145">
        <v>155542</v>
      </c>
      <c r="S216" s="145">
        <v>13870</v>
      </c>
      <c r="T216" s="145">
        <v>4</v>
      </c>
    </row>
    <row r="217" spans="1:20" hidden="1" outlineLevel="4">
      <c r="A217" s="145">
        <v>46</v>
      </c>
      <c r="B217" s="145" t="s">
        <v>58</v>
      </c>
      <c r="C217" s="145" t="s">
        <v>5</v>
      </c>
      <c r="D217" s="145" t="s">
        <v>139</v>
      </c>
      <c r="E217" s="81">
        <v>17</v>
      </c>
      <c r="F217" s="82">
        <f t="shared" si="16"/>
        <v>2.2796160130718952E-2</v>
      </c>
      <c r="G217" s="82">
        <f t="shared" si="17"/>
        <v>2.1609477124183009E-3</v>
      </c>
      <c r="H217" s="145">
        <f t="shared" si="18"/>
        <v>0</v>
      </c>
      <c r="I217" s="145">
        <f t="shared" si="19"/>
        <v>17</v>
      </c>
      <c r="J217" s="145">
        <f t="shared" si="20"/>
        <v>0</v>
      </c>
      <c r="K217" s="145">
        <f t="shared" si="21"/>
        <v>17</v>
      </c>
      <c r="L217" s="145">
        <f t="shared" si="22"/>
        <v>0</v>
      </c>
      <c r="M217" s="145">
        <v>3</v>
      </c>
      <c r="N217" s="145">
        <v>15</v>
      </c>
      <c r="O217" s="145">
        <v>138</v>
      </c>
      <c r="P217" s="145">
        <v>12</v>
      </c>
      <c r="Q217" s="145" t="s">
        <v>29</v>
      </c>
      <c r="R217" s="145">
        <v>33483</v>
      </c>
      <c r="S217" s="145">
        <v>3174</v>
      </c>
      <c r="T217" s="145">
        <v>4</v>
      </c>
    </row>
    <row r="218" spans="1:20" hidden="1" outlineLevel="4">
      <c r="A218" s="145">
        <v>46</v>
      </c>
      <c r="B218" s="145" t="s">
        <v>58</v>
      </c>
      <c r="C218" s="145" t="s">
        <v>5</v>
      </c>
      <c r="D218" s="145" t="s">
        <v>140</v>
      </c>
      <c r="E218" s="81">
        <v>150</v>
      </c>
      <c r="F218" s="82">
        <f t="shared" si="16"/>
        <v>3.1656172839506169E-2</v>
      </c>
      <c r="G218" s="82">
        <f t="shared" si="17"/>
        <v>3.0162037037037041E-3</v>
      </c>
      <c r="H218" s="145">
        <f t="shared" si="18"/>
        <v>0</v>
      </c>
      <c r="I218" s="145">
        <f t="shared" si="19"/>
        <v>150</v>
      </c>
      <c r="J218" s="145">
        <f t="shared" si="20"/>
        <v>0</v>
      </c>
      <c r="K218" s="145">
        <f t="shared" si="21"/>
        <v>150</v>
      </c>
      <c r="L218" s="145">
        <f t="shared" si="22"/>
        <v>0</v>
      </c>
      <c r="M218" s="145">
        <v>3</v>
      </c>
      <c r="N218" s="145">
        <v>15</v>
      </c>
      <c r="O218" s="145">
        <v>139</v>
      </c>
      <c r="P218" s="145">
        <v>12</v>
      </c>
      <c r="Q218" s="145" t="s">
        <v>29</v>
      </c>
      <c r="R218" s="145">
        <v>410264</v>
      </c>
      <c r="S218" s="145">
        <v>39090</v>
      </c>
      <c r="T218" s="145">
        <v>4</v>
      </c>
    </row>
    <row r="219" spans="1:20" outlineLevel="3" collapsed="1">
      <c r="A219" s="145"/>
      <c r="B219" s="145"/>
      <c r="C219" s="150" t="s">
        <v>145</v>
      </c>
      <c r="D219" s="151"/>
      <c r="E219" s="152">
        <f>SUBTOTAL(9,E209:E218)</f>
        <v>1088</v>
      </c>
      <c r="F219" s="153"/>
      <c r="G219" s="153"/>
      <c r="H219" s="145">
        <f>SUBTOTAL(9,H209:H218)</f>
        <v>0</v>
      </c>
      <c r="I219" s="145">
        <f>SUBTOTAL(9,I209:I218)</f>
        <v>1088</v>
      </c>
      <c r="J219" s="145">
        <f>SUBTOTAL(9,J209:J218)</f>
        <v>0</v>
      </c>
      <c r="K219" s="145">
        <f>SUBTOTAL(9,K209:K218)</f>
        <v>1007</v>
      </c>
      <c r="L219" s="145">
        <f>SUBTOTAL(9,L209:L218)</f>
        <v>81</v>
      </c>
      <c r="M219" s="145"/>
      <c r="N219" s="145"/>
      <c r="O219" s="145"/>
      <c r="P219" s="145"/>
      <c r="Q219" s="145"/>
      <c r="R219" s="145">
        <f>SUBTOTAL(9,R209:R218)</f>
        <v>1364227</v>
      </c>
      <c r="S219" s="145">
        <f>SUBTOTAL(9,S209:S218)</f>
        <v>242204</v>
      </c>
      <c r="T219" s="145"/>
    </row>
    <row r="220" spans="1:20" ht="15.6" outlineLevel="2">
      <c r="A220" s="145"/>
      <c r="B220" s="76" t="s">
        <v>100</v>
      </c>
      <c r="C220" s="77"/>
      <c r="D220" s="77"/>
      <c r="E220" s="78">
        <f>SUBTOTAL(9,E197:E218)</f>
        <v>3549</v>
      </c>
      <c r="F220" s="79">
        <v>1.0907128246871838E-2</v>
      </c>
      <c r="G220" s="79">
        <v>2.8535718199179739E-3</v>
      </c>
      <c r="H220" s="145">
        <f>SUBTOTAL(9,H197:H218)</f>
        <v>2461</v>
      </c>
      <c r="I220" s="145">
        <f>SUBTOTAL(9,I197:I218)</f>
        <v>1088</v>
      </c>
      <c r="J220" s="145">
        <f>SUBTOTAL(9,J197:J218)</f>
        <v>0</v>
      </c>
      <c r="K220" s="145">
        <f>SUBTOTAL(9,K197:K218)</f>
        <v>2360</v>
      </c>
      <c r="L220" s="145">
        <f>SUBTOTAL(9,L197:L218)</f>
        <v>1189</v>
      </c>
      <c r="M220" s="145"/>
      <c r="N220" s="145"/>
      <c r="O220" s="145"/>
      <c r="P220" s="145"/>
      <c r="Q220" s="145"/>
      <c r="R220" s="145">
        <f>SUBTOTAL(9,R197:R218)</f>
        <v>3344492</v>
      </c>
      <c r="S220" s="145">
        <f>SUBTOTAL(9,S197:S218)</f>
        <v>875001</v>
      </c>
      <c r="T220" s="145"/>
    </row>
    <row r="221" spans="1:20" hidden="1" outlineLevel="4">
      <c r="A221" s="145">
        <v>46</v>
      </c>
      <c r="B221" s="145" t="s">
        <v>63</v>
      </c>
      <c r="C221" s="145" t="s">
        <v>4</v>
      </c>
      <c r="D221" s="145" t="s">
        <v>16</v>
      </c>
      <c r="E221" s="81">
        <v>103</v>
      </c>
      <c r="F221" s="82">
        <f t="shared" si="16"/>
        <v>8.8376483279395904E-3</v>
      </c>
      <c r="G221" s="82">
        <f t="shared" si="17"/>
        <v>1.2522473930240922E-3</v>
      </c>
      <c r="H221" s="145">
        <f t="shared" si="18"/>
        <v>103</v>
      </c>
      <c r="I221" s="145">
        <f t="shared" si="19"/>
        <v>0</v>
      </c>
      <c r="J221" s="145">
        <f t="shared" si="20"/>
        <v>0</v>
      </c>
      <c r="K221" s="145">
        <f t="shared" si="21"/>
        <v>0</v>
      </c>
      <c r="L221" s="145">
        <f t="shared" si="22"/>
        <v>103</v>
      </c>
      <c r="M221" s="145">
        <v>1</v>
      </c>
      <c r="N221" s="145">
        <v>19</v>
      </c>
      <c r="O221" s="145">
        <v>17</v>
      </c>
      <c r="P221" s="145">
        <v>3</v>
      </c>
      <c r="Q221" s="145" t="s">
        <v>17</v>
      </c>
      <c r="R221" s="145">
        <v>78648</v>
      </c>
      <c r="S221" s="145">
        <v>11144</v>
      </c>
      <c r="T221" s="145">
        <v>4</v>
      </c>
    </row>
    <row r="222" spans="1:20" hidden="1" outlineLevel="4">
      <c r="A222" s="145">
        <v>46</v>
      </c>
      <c r="B222" s="145" t="s">
        <v>63</v>
      </c>
      <c r="C222" s="145" t="s">
        <v>4</v>
      </c>
      <c r="D222" s="145" t="s">
        <v>19</v>
      </c>
      <c r="E222" s="81">
        <v>337</v>
      </c>
      <c r="F222" s="82">
        <f t="shared" si="16"/>
        <v>6.0947631607868999E-3</v>
      </c>
      <c r="G222" s="82">
        <f t="shared" si="17"/>
        <v>1.5718416858995492E-3</v>
      </c>
      <c r="H222" s="145">
        <f t="shared" si="18"/>
        <v>337</v>
      </c>
      <c r="I222" s="145">
        <f t="shared" si="19"/>
        <v>0</v>
      </c>
      <c r="J222" s="145">
        <f t="shared" si="20"/>
        <v>0</v>
      </c>
      <c r="K222" s="145">
        <f t="shared" si="21"/>
        <v>0</v>
      </c>
      <c r="L222" s="145">
        <f t="shared" si="22"/>
        <v>337</v>
      </c>
      <c r="M222" s="145">
        <v>1</v>
      </c>
      <c r="N222" s="145">
        <v>19</v>
      </c>
      <c r="O222" s="145">
        <v>18</v>
      </c>
      <c r="P222" s="145">
        <v>3</v>
      </c>
      <c r="Q222" s="145" t="s">
        <v>17</v>
      </c>
      <c r="R222" s="145">
        <v>177460</v>
      </c>
      <c r="S222" s="145">
        <v>45767</v>
      </c>
      <c r="T222" s="145">
        <v>4</v>
      </c>
    </row>
    <row r="223" spans="1:20" hidden="1" outlineLevel="4">
      <c r="A223" s="145">
        <v>46</v>
      </c>
      <c r="B223" s="145" t="s">
        <v>63</v>
      </c>
      <c r="C223" s="145" t="s">
        <v>4</v>
      </c>
      <c r="D223" s="145" t="s">
        <v>20</v>
      </c>
      <c r="E223" s="81">
        <v>816</v>
      </c>
      <c r="F223" s="82">
        <f t="shared" si="16"/>
        <v>9.191247390159767E-3</v>
      </c>
      <c r="G223" s="82">
        <f t="shared" si="17"/>
        <v>6.9221756989832966E-4</v>
      </c>
      <c r="H223" s="145">
        <f t="shared" si="18"/>
        <v>816</v>
      </c>
      <c r="I223" s="145">
        <f t="shared" si="19"/>
        <v>0</v>
      </c>
      <c r="J223" s="145">
        <f t="shared" si="20"/>
        <v>0</v>
      </c>
      <c r="K223" s="145">
        <f t="shared" si="21"/>
        <v>0</v>
      </c>
      <c r="L223" s="145">
        <f t="shared" si="22"/>
        <v>816</v>
      </c>
      <c r="M223" s="145">
        <v>1</v>
      </c>
      <c r="N223" s="145">
        <v>19</v>
      </c>
      <c r="O223" s="145">
        <v>19</v>
      </c>
      <c r="P223" s="145">
        <v>3</v>
      </c>
      <c r="Q223" s="145" t="s">
        <v>17</v>
      </c>
      <c r="R223" s="145">
        <v>648005</v>
      </c>
      <c r="S223" s="145">
        <v>48803</v>
      </c>
      <c r="T223" s="145">
        <v>4</v>
      </c>
    </row>
    <row r="224" spans="1:20" hidden="1" outlineLevel="4">
      <c r="A224" s="145">
        <v>46</v>
      </c>
      <c r="B224" s="145" t="s">
        <v>63</v>
      </c>
      <c r="C224" s="145" t="s">
        <v>4</v>
      </c>
      <c r="D224" s="145" t="s">
        <v>21</v>
      </c>
      <c r="E224" s="81">
        <v>36</v>
      </c>
      <c r="F224" s="82">
        <f t="shared" si="16"/>
        <v>6.7878729423868304E-3</v>
      </c>
      <c r="G224" s="82">
        <f t="shared" si="17"/>
        <v>2.0711162551440331E-3</v>
      </c>
      <c r="H224" s="145">
        <f t="shared" si="18"/>
        <v>36</v>
      </c>
      <c r="I224" s="145">
        <f t="shared" si="19"/>
        <v>0</v>
      </c>
      <c r="J224" s="145">
        <f t="shared" si="20"/>
        <v>0</v>
      </c>
      <c r="K224" s="145">
        <f t="shared" si="21"/>
        <v>0</v>
      </c>
      <c r="L224" s="145">
        <f t="shared" si="22"/>
        <v>36</v>
      </c>
      <c r="M224" s="145">
        <v>1</v>
      </c>
      <c r="N224" s="145">
        <v>19</v>
      </c>
      <c r="O224" s="145">
        <v>20</v>
      </c>
      <c r="P224" s="145">
        <v>3</v>
      </c>
      <c r="Q224" s="145" t="s">
        <v>17</v>
      </c>
      <c r="R224" s="145">
        <v>21113</v>
      </c>
      <c r="S224" s="145">
        <v>6442</v>
      </c>
      <c r="T224" s="145">
        <v>4</v>
      </c>
    </row>
    <row r="225" spans="1:20" hidden="1" outlineLevel="4">
      <c r="A225" s="145">
        <v>46</v>
      </c>
      <c r="B225" s="145" t="s">
        <v>63</v>
      </c>
      <c r="C225" s="145" t="s">
        <v>4</v>
      </c>
      <c r="D225" s="145" t="s">
        <v>22</v>
      </c>
      <c r="E225" s="81">
        <v>20</v>
      </c>
      <c r="F225" s="82">
        <f t="shared" si="16"/>
        <v>9.5231481481481469E-3</v>
      </c>
      <c r="G225" s="82">
        <f t="shared" si="17"/>
        <v>2.303414351851852E-2</v>
      </c>
      <c r="H225" s="145">
        <f t="shared" si="18"/>
        <v>20</v>
      </c>
      <c r="I225" s="145">
        <f t="shared" si="19"/>
        <v>0</v>
      </c>
      <c r="J225" s="145">
        <f t="shared" si="20"/>
        <v>0</v>
      </c>
      <c r="K225" s="145">
        <f t="shared" si="21"/>
        <v>0</v>
      </c>
      <c r="L225" s="145">
        <f t="shared" si="22"/>
        <v>20</v>
      </c>
      <c r="M225" s="145">
        <v>1</v>
      </c>
      <c r="N225" s="145">
        <v>19</v>
      </c>
      <c r="O225" s="145">
        <v>21</v>
      </c>
      <c r="P225" s="145">
        <v>3</v>
      </c>
      <c r="Q225" s="145" t="s">
        <v>17</v>
      </c>
      <c r="R225" s="145">
        <v>16456</v>
      </c>
      <c r="S225" s="145">
        <v>39803</v>
      </c>
      <c r="T225" s="145">
        <v>4</v>
      </c>
    </row>
    <row r="226" spans="1:20" hidden="1" outlineLevel="4">
      <c r="A226" s="145">
        <v>46</v>
      </c>
      <c r="B226" s="145" t="s">
        <v>63</v>
      </c>
      <c r="C226" s="145" t="s">
        <v>4</v>
      </c>
      <c r="D226" s="145" t="s">
        <v>64</v>
      </c>
      <c r="E226" s="81">
        <v>45</v>
      </c>
      <c r="F226" s="82">
        <f t="shared" si="16"/>
        <v>7.4591049382716056E-3</v>
      </c>
      <c r="G226" s="82">
        <f t="shared" si="17"/>
        <v>1.3945473251028807E-3</v>
      </c>
      <c r="H226" s="145">
        <f t="shared" si="18"/>
        <v>45</v>
      </c>
      <c r="I226" s="145">
        <f t="shared" si="19"/>
        <v>0</v>
      </c>
      <c r="J226" s="145">
        <f t="shared" si="20"/>
        <v>0</v>
      </c>
      <c r="K226" s="145">
        <f t="shared" si="21"/>
        <v>0</v>
      </c>
      <c r="L226" s="145">
        <f t="shared" si="22"/>
        <v>45</v>
      </c>
      <c r="M226" s="145">
        <v>1</v>
      </c>
      <c r="N226" s="145">
        <v>19</v>
      </c>
      <c r="O226" s="145">
        <v>91</v>
      </c>
      <c r="P226" s="145">
        <v>3</v>
      </c>
      <c r="Q226" s="145" t="s">
        <v>17</v>
      </c>
      <c r="R226" s="145">
        <v>29001</v>
      </c>
      <c r="S226" s="145">
        <v>5422</v>
      </c>
      <c r="T226" s="145">
        <v>4</v>
      </c>
    </row>
    <row r="227" spans="1:20" hidden="1" outlineLevel="4">
      <c r="A227" s="145">
        <v>46</v>
      </c>
      <c r="B227" s="145" t="s">
        <v>63</v>
      </c>
      <c r="C227" s="145" t="s">
        <v>4</v>
      </c>
      <c r="D227" s="145" t="s">
        <v>109</v>
      </c>
      <c r="E227" s="81">
        <v>266</v>
      </c>
      <c r="F227" s="82">
        <f t="shared" si="16"/>
        <v>7.0837249373433579E-3</v>
      </c>
      <c r="G227" s="82">
        <f t="shared" si="17"/>
        <v>7.6480263157894743E-4</v>
      </c>
      <c r="H227" s="145">
        <f t="shared" si="18"/>
        <v>266</v>
      </c>
      <c r="I227" s="145">
        <f t="shared" si="19"/>
        <v>0</v>
      </c>
      <c r="J227" s="145">
        <f t="shared" si="20"/>
        <v>0</v>
      </c>
      <c r="K227" s="145">
        <f t="shared" si="21"/>
        <v>266</v>
      </c>
      <c r="L227" s="145">
        <f t="shared" si="22"/>
        <v>0</v>
      </c>
      <c r="M227" s="145">
        <v>3</v>
      </c>
      <c r="N227" s="145">
        <v>19</v>
      </c>
      <c r="O227" s="145">
        <v>162</v>
      </c>
      <c r="P227" s="145">
        <v>3</v>
      </c>
      <c r="Q227" s="145" t="s">
        <v>17</v>
      </c>
      <c r="R227" s="145">
        <v>162801</v>
      </c>
      <c r="S227" s="145">
        <v>17577</v>
      </c>
      <c r="T227" s="145">
        <v>4</v>
      </c>
    </row>
    <row r="228" spans="1:20" hidden="1" outlineLevel="4">
      <c r="A228" s="145">
        <v>46</v>
      </c>
      <c r="B228" s="145" t="s">
        <v>63</v>
      </c>
      <c r="C228" s="145" t="s">
        <v>4</v>
      </c>
      <c r="D228" s="145" t="s">
        <v>141</v>
      </c>
      <c r="E228" s="81">
        <v>21</v>
      </c>
      <c r="F228" s="82">
        <f t="shared" si="16"/>
        <v>9.4653880070546745E-3</v>
      </c>
      <c r="G228" s="82">
        <f t="shared" si="17"/>
        <v>1.4985670194003528E-3</v>
      </c>
      <c r="H228" s="145">
        <f t="shared" si="18"/>
        <v>21</v>
      </c>
      <c r="I228" s="145">
        <f t="shared" si="19"/>
        <v>0</v>
      </c>
      <c r="J228" s="145">
        <f t="shared" si="20"/>
        <v>0</v>
      </c>
      <c r="K228" s="145">
        <f t="shared" si="21"/>
        <v>21</v>
      </c>
      <c r="L228" s="145">
        <f t="shared" si="22"/>
        <v>0</v>
      </c>
      <c r="M228" s="145">
        <v>3</v>
      </c>
      <c r="N228" s="145">
        <v>19</v>
      </c>
      <c r="O228" s="145">
        <v>164</v>
      </c>
      <c r="P228" s="145">
        <v>3</v>
      </c>
      <c r="Q228" s="145" t="s">
        <v>17</v>
      </c>
      <c r="R228" s="145">
        <v>17174</v>
      </c>
      <c r="S228" s="145">
        <v>2719</v>
      </c>
      <c r="T228" s="145">
        <v>4</v>
      </c>
    </row>
    <row r="229" spans="1:20" hidden="1" outlineLevel="4">
      <c r="A229" s="145">
        <v>46</v>
      </c>
      <c r="B229" s="145" t="s">
        <v>63</v>
      </c>
      <c r="C229" s="145" t="s">
        <v>4</v>
      </c>
      <c r="D229" s="145" t="s">
        <v>142</v>
      </c>
      <c r="E229" s="81">
        <v>280</v>
      </c>
      <c r="F229" s="82">
        <f t="shared" si="16"/>
        <v>9.8270916005291E-3</v>
      </c>
      <c r="G229" s="82">
        <f t="shared" si="17"/>
        <v>2.2829861111111114E-4</v>
      </c>
      <c r="H229" s="145">
        <f t="shared" si="18"/>
        <v>280</v>
      </c>
      <c r="I229" s="145">
        <f t="shared" si="19"/>
        <v>0</v>
      </c>
      <c r="J229" s="145">
        <f t="shared" si="20"/>
        <v>0</v>
      </c>
      <c r="K229" s="145">
        <f t="shared" si="21"/>
        <v>280</v>
      </c>
      <c r="L229" s="145">
        <f t="shared" si="22"/>
        <v>0</v>
      </c>
      <c r="M229" s="145">
        <v>3</v>
      </c>
      <c r="N229" s="145">
        <v>19</v>
      </c>
      <c r="O229" s="145">
        <v>165</v>
      </c>
      <c r="P229" s="145">
        <v>3</v>
      </c>
      <c r="Q229" s="145" t="s">
        <v>17</v>
      </c>
      <c r="R229" s="145">
        <v>237737</v>
      </c>
      <c r="S229" s="145">
        <v>5523</v>
      </c>
      <c r="T229" s="145">
        <v>4</v>
      </c>
    </row>
    <row r="230" spans="1:20" hidden="1" outlineLevel="4">
      <c r="A230" s="145">
        <v>46</v>
      </c>
      <c r="B230" s="145" t="s">
        <v>63</v>
      </c>
      <c r="C230" s="145" t="s">
        <v>4</v>
      </c>
      <c r="D230" s="145" t="s">
        <v>110</v>
      </c>
      <c r="E230" s="81">
        <v>9</v>
      </c>
      <c r="F230" s="82">
        <f t="shared" si="16"/>
        <v>1.0417952674897119E-2</v>
      </c>
      <c r="G230" s="82">
        <f t="shared" si="17"/>
        <v>8.743569958847737E-3</v>
      </c>
      <c r="H230" s="145">
        <f t="shared" si="18"/>
        <v>9</v>
      </c>
      <c r="I230" s="145">
        <f t="shared" si="19"/>
        <v>0</v>
      </c>
      <c r="J230" s="145">
        <f t="shared" si="20"/>
        <v>0</v>
      </c>
      <c r="K230" s="145">
        <f t="shared" si="21"/>
        <v>9</v>
      </c>
      <c r="L230" s="145">
        <f t="shared" si="22"/>
        <v>0</v>
      </c>
      <c r="M230" s="145">
        <v>3</v>
      </c>
      <c r="N230" s="145">
        <v>19</v>
      </c>
      <c r="O230" s="145">
        <v>207</v>
      </c>
      <c r="P230" s="145">
        <v>3</v>
      </c>
      <c r="Q230" s="145" t="s">
        <v>17</v>
      </c>
      <c r="R230" s="145">
        <v>8101</v>
      </c>
      <c r="S230" s="145">
        <v>6799</v>
      </c>
      <c r="T230" s="145">
        <v>4</v>
      </c>
    </row>
    <row r="231" spans="1:20" hidden="1" outlineLevel="4">
      <c r="A231" s="145">
        <v>46</v>
      </c>
      <c r="B231" s="145" t="s">
        <v>63</v>
      </c>
      <c r="C231" s="145" t="s">
        <v>4</v>
      </c>
      <c r="D231" s="145" t="s">
        <v>107</v>
      </c>
      <c r="E231" s="81">
        <v>92</v>
      </c>
      <c r="F231" s="82">
        <f t="shared" si="16"/>
        <v>8.5907306763285032E-3</v>
      </c>
      <c r="G231" s="82">
        <f t="shared" si="17"/>
        <v>0</v>
      </c>
      <c r="H231" s="145">
        <f t="shared" si="18"/>
        <v>92</v>
      </c>
      <c r="I231" s="145">
        <f t="shared" si="19"/>
        <v>0</v>
      </c>
      <c r="J231" s="145">
        <f t="shared" si="20"/>
        <v>0</v>
      </c>
      <c r="K231" s="145">
        <f t="shared" si="21"/>
        <v>0</v>
      </c>
      <c r="L231" s="145">
        <f t="shared" si="22"/>
        <v>92</v>
      </c>
      <c r="M231" s="145">
        <v>8</v>
      </c>
      <c r="N231" s="145">
        <v>19</v>
      </c>
      <c r="O231" s="145">
        <v>217</v>
      </c>
      <c r="P231" s="145">
        <v>3</v>
      </c>
      <c r="Q231" s="145" t="s">
        <v>17</v>
      </c>
      <c r="R231" s="145">
        <v>68286</v>
      </c>
      <c r="S231" s="145">
        <v>0</v>
      </c>
      <c r="T231" s="145">
        <v>4</v>
      </c>
    </row>
    <row r="232" spans="1:20" outlineLevel="3" collapsed="1">
      <c r="A232" s="145"/>
      <c r="B232" s="145"/>
      <c r="C232" s="146" t="s">
        <v>144</v>
      </c>
      <c r="D232" s="147"/>
      <c r="E232" s="148">
        <f>SUBTOTAL(9,E221:E231)</f>
        <v>2025</v>
      </c>
      <c r="F232" s="149"/>
      <c r="G232" s="149"/>
      <c r="H232" s="145">
        <f>SUBTOTAL(9,H221:H231)</f>
        <v>2025</v>
      </c>
      <c r="I232" s="145">
        <f>SUBTOTAL(9,I221:I231)</f>
        <v>0</v>
      </c>
      <c r="J232" s="145">
        <f>SUBTOTAL(9,J221:J231)</f>
        <v>0</v>
      </c>
      <c r="K232" s="145">
        <f>SUBTOTAL(9,K221:K231)</f>
        <v>576</v>
      </c>
      <c r="L232" s="145">
        <f>SUBTOTAL(9,L221:L231)</f>
        <v>1449</v>
      </c>
      <c r="M232" s="145"/>
      <c r="N232" s="145"/>
      <c r="O232" s="145"/>
      <c r="P232" s="145"/>
      <c r="Q232" s="145"/>
      <c r="R232" s="145">
        <f>SUBTOTAL(9,R221:R231)</f>
        <v>1464782</v>
      </c>
      <c r="S232" s="145">
        <f>SUBTOTAL(9,S221:S231)</f>
        <v>189999</v>
      </c>
      <c r="T232" s="145"/>
    </row>
    <row r="233" spans="1:20" hidden="1" outlineLevel="4">
      <c r="A233" s="145">
        <v>46</v>
      </c>
      <c r="B233" s="145" t="s">
        <v>63</v>
      </c>
      <c r="C233" s="145" t="s">
        <v>5</v>
      </c>
      <c r="D233" s="145" t="s">
        <v>143</v>
      </c>
      <c r="E233" s="81">
        <v>65</v>
      </c>
      <c r="F233" s="82">
        <f t="shared" si="16"/>
        <v>1.5054665242165241E-2</v>
      </c>
      <c r="G233" s="82">
        <f t="shared" si="17"/>
        <v>1.0963319088319087E-3</v>
      </c>
      <c r="H233" s="145">
        <f t="shared" si="18"/>
        <v>0</v>
      </c>
      <c r="I233" s="145">
        <f t="shared" si="19"/>
        <v>65</v>
      </c>
      <c r="J233" s="145">
        <f t="shared" si="20"/>
        <v>0</v>
      </c>
      <c r="K233" s="145">
        <f t="shared" si="21"/>
        <v>65</v>
      </c>
      <c r="L233" s="145">
        <f t="shared" si="22"/>
        <v>0</v>
      </c>
      <c r="M233" s="145">
        <v>3</v>
      </c>
      <c r="N233" s="145">
        <v>19</v>
      </c>
      <c r="O233" s="145">
        <v>166</v>
      </c>
      <c r="P233" s="145">
        <v>7</v>
      </c>
      <c r="Q233" s="145" t="s">
        <v>65</v>
      </c>
      <c r="R233" s="145">
        <v>84547</v>
      </c>
      <c r="S233" s="145">
        <v>6157</v>
      </c>
      <c r="T233" s="145">
        <v>4</v>
      </c>
    </row>
    <row r="234" spans="1:20" outlineLevel="3" collapsed="1">
      <c r="A234" s="145"/>
      <c r="B234" s="145"/>
      <c r="C234" s="150" t="s">
        <v>145</v>
      </c>
      <c r="D234" s="151"/>
      <c r="E234" s="152">
        <f>SUBTOTAL(9,E233:E233)</f>
        <v>65</v>
      </c>
      <c r="F234" s="153"/>
      <c r="G234" s="153"/>
      <c r="H234" s="145">
        <f>SUBTOTAL(9,H233:H233)</f>
        <v>0</v>
      </c>
      <c r="I234" s="145">
        <f>SUBTOTAL(9,I233:I233)</f>
        <v>65</v>
      </c>
      <c r="J234" s="145">
        <f>SUBTOTAL(9,J233:J233)</f>
        <v>0</v>
      </c>
      <c r="K234" s="145">
        <f>SUBTOTAL(9,K233:K233)</f>
        <v>65</v>
      </c>
      <c r="L234" s="145">
        <f>SUBTOTAL(9,L233:L233)</f>
        <v>0</v>
      </c>
      <c r="M234" s="145"/>
      <c r="N234" s="145"/>
      <c r="O234" s="145"/>
      <c r="P234" s="145"/>
      <c r="Q234" s="145"/>
      <c r="R234" s="145">
        <f>SUBTOTAL(9,R233:R233)</f>
        <v>84547</v>
      </c>
      <c r="S234" s="145">
        <f>SUBTOTAL(9,S233:S233)</f>
        <v>6157</v>
      </c>
      <c r="T234" s="145"/>
    </row>
    <row r="235" spans="1:20" ht="15.6" outlineLevel="2">
      <c r="A235" s="145"/>
      <c r="B235" s="76" t="s">
        <v>101</v>
      </c>
      <c r="C235" s="77"/>
      <c r="D235" s="77"/>
      <c r="E235" s="78">
        <f>SUBTOTAL(9,E221:E233)</f>
        <v>2090</v>
      </c>
      <c r="F235" s="79">
        <v>8.5799275651249323E-3</v>
      </c>
      <c r="G235" s="79">
        <v>1.0862794612794613E-3</v>
      </c>
      <c r="H235" s="145">
        <f>SUBTOTAL(9,H221:H233)</f>
        <v>2025</v>
      </c>
      <c r="I235" s="145">
        <f>SUBTOTAL(9,I221:I233)</f>
        <v>65</v>
      </c>
      <c r="J235" s="145">
        <f>SUBTOTAL(9,J221:J233)</f>
        <v>0</v>
      </c>
      <c r="K235" s="145">
        <f>SUBTOTAL(9,K221:K233)</f>
        <v>641</v>
      </c>
      <c r="L235" s="145">
        <f>SUBTOTAL(9,L221:L233)</f>
        <v>1449</v>
      </c>
      <c r="M235" s="145"/>
      <c r="N235" s="145"/>
      <c r="O235" s="145"/>
      <c r="P235" s="145"/>
      <c r="Q235" s="145"/>
      <c r="R235" s="145">
        <f>SUBTOTAL(9,R221:R233)</f>
        <v>1549329</v>
      </c>
      <c r="S235" s="145">
        <f>SUBTOTAL(9,S221:S233)</f>
        <v>196156</v>
      </c>
      <c r="T235" s="145"/>
    </row>
    <row r="236" spans="1:20" hidden="1" outlineLevel="4">
      <c r="A236" s="145">
        <v>46</v>
      </c>
      <c r="B236" s="145" t="s">
        <v>66</v>
      </c>
      <c r="C236" s="145" t="s">
        <v>4</v>
      </c>
      <c r="D236" s="145" t="s">
        <v>16</v>
      </c>
      <c r="E236" s="81">
        <v>274</v>
      </c>
      <c r="F236" s="82">
        <f t="shared" si="16"/>
        <v>9.8054795214922944E-3</v>
      </c>
      <c r="G236" s="82">
        <f t="shared" si="17"/>
        <v>2.1417105974587724E-3</v>
      </c>
      <c r="H236" s="145">
        <f t="shared" si="18"/>
        <v>274</v>
      </c>
      <c r="I236" s="145">
        <f t="shared" si="19"/>
        <v>0</v>
      </c>
      <c r="J236" s="145">
        <f t="shared" si="20"/>
        <v>0</v>
      </c>
      <c r="K236" s="145">
        <f t="shared" si="21"/>
        <v>0</v>
      </c>
      <c r="L236" s="145">
        <f t="shared" si="22"/>
        <v>274</v>
      </c>
      <c r="M236" s="145">
        <v>1</v>
      </c>
      <c r="N236" s="145">
        <v>32</v>
      </c>
      <c r="O236" s="145">
        <v>17</v>
      </c>
      <c r="P236" s="145">
        <v>3</v>
      </c>
      <c r="Q236" s="145" t="s">
        <v>17</v>
      </c>
      <c r="R236" s="145">
        <v>232131</v>
      </c>
      <c r="S236" s="145">
        <v>50702</v>
      </c>
      <c r="T236" s="145">
        <v>4</v>
      </c>
    </row>
    <row r="237" spans="1:20" hidden="1" outlineLevel="4">
      <c r="A237" s="145">
        <v>46</v>
      </c>
      <c r="B237" s="145" t="s">
        <v>66</v>
      </c>
      <c r="C237" s="145" t="s">
        <v>4</v>
      </c>
      <c r="D237" s="145" t="s">
        <v>19</v>
      </c>
      <c r="E237" s="81">
        <v>95</v>
      </c>
      <c r="F237" s="82">
        <f t="shared" si="16"/>
        <v>9.2037037037037035E-3</v>
      </c>
      <c r="G237" s="82">
        <f t="shared" si="17"/>
        <v>2.9201998050682261E-3</v>
      </c>
      <c r="H237" s="145">
        <f t="shared" si="18"/>
        <v>95</v>
      </c>
      <c r="I237" s="145">
        <f t="shared" si="19"/>
        <v>0</v>
      </c>
      <c r="J237" s="145">
        <f t="shared" si="20"/>
        <v>0</v>
      </c>
      <c r="K237" s="145">
        <f t="shared" si="21"/>
        <v>0</v>
      </c>
      <c r="L237" s="145">
        <f t="shared" si="22"/>
        <v>95</v>
      </c>
      <c r="M237" s="145">
        <v>1</v>
      </c>
      <c r="N237" s="145">
        <v>32</v>
      </c>
      <c r="O237" s="145">
        <v>18</v>
      </c>
      <c r="P237" s="145">
        <v>3</v>
      </c>
      <c r="Q237" s="145" t="s">
        <v>17</v>
      </c>
      <c r="R237" s="145">
        <v>75544</v>
      </c>
      <c r="S237" s="145">
        <v>23969</v>
      </c>
      <c r="T237" s="145">
        <v>4</v>
      </c>
    </row>
    <row r="238" spans="1:20" hidden="1" outlineLevel="4">
      <c r="A238" s="145">
        <v>46</v>
      </c>
      <c r="B238" s="145" t="s">
        <v>66</v>
      </c>
      <c r="C238" s="145" t="s">
        <v>4</v>
      </c>
      <c r="D238" s="145" t="s">
        <v>21</v>
      </c>
      <c r="E238" s="81">
        <v>41</v>
      </c>
      <c r="F238" s="82">
        <f t="shared" si="16"/>
        <v>1.1176038843721771E-2</v>
      </c>
      <c r="G238" s="82">
        <f t="shared" si="17"/>
        <v>2.2594850948509486E-3</v>
      </c>
      <c r="H238" s="145">
        <f t="shared" si="18"/>
        <v>41</v>
      </c>
      <c r="I238" s="145">
        <f t="shared" si="19"/>
        <v>0</v>
      </c>
      <c r="J238" s="145">
        <f t="shared" si="20"/>
        <v>0</v>
      </c>
      <c r="K238" s="145">
        <f t="shared" si="21"/>
        <v>0</v>
      </c>
      <c r="L238" s="145">
        <f t="shared" si="22"/>
        <v>41</v>
      </c>
      <c r="M238" s="145">
        <v>1</v>
      </c>
      <c r="N238" s="145">
        <v>32</v>
      </c>
      <c r="O238" s="145">
        <v>20</v>
      </c>
      <c r="P238" s="145">
        <v>3</v>
      </c>
      <c r="Q238" s="145" t="s">
        <v>17</v>
      </c>
      <c r="R238" s="145">
        <v>39590</v>
      </c>
      <c r="S238" s="145">
        <v>8004</v>
      </c>
      <c r="T238" s="145">
        <v>4</v>
      </c>
    </row>
    <row r="239" spans="1:20" hidden="1" outlineLevel="4">
      <c r="A239" s="145">
        <v>46</v>
      </c>
      <c r="B239" s="145" t="s">
        <v>66</v>
      </c>
      <c r="C239" s="145" t="s">
        <v>4</v>
      </c>
      <c r="D239" s="145" t="s">
        <v>109</v>
      </c>
      <c r="E239" s="81">
        <v>261</v>
      </c>
      <c r="F239" s="82">
        <f t="shared" si="16"/>
        <v>1.1200333475237691E-2</v>
      </c>
      <c r="G239" s="82">
        <f t="shared" si="17"/>
        <v>1.253858024691358E-3</v>
      </c>
      <c r="H239" s="145">
        <f t="shared" si="18"/>
        <v>261</v>
      </c>
      <c r="I239" s="145">
        <f t="shared" si="19"/>
        <v>0</v>
      </c>
      <c r="J239" s="145">
        <f t="shared" si="20"/>
        <v>0</v>
      </c>
      <c r="K239" s="145">
        <f t="shared" si="21"/>
        <v>261</v>
      </c>
      <c r="L239" s="145">
        <f t="shared" si="22"/>
        <v>0</v>
      </c>
      <c r="M239" s="145">
        <v>3</v>
      </c>
      <c r="N239" s="145">
        <v>32</v>
      </c>
      <c r="O239" s="145">
        <v>162</v>
      </c>
      <c r="P239" s="145">
        <v>3</v>
      </c>
      <c r="Q239" s="145" t="s">
        <v>17</v>
      </c>
      <c r="R239" s="145">
        <v>252572</v>
      </c>
      <c r="S239" s="145">
        <v>28275</v>
      </c>
      <c r="T239" s="145">
        <v>4</v>
      </c>
    </row>
    <row r="240" spans="1:20" hidden="1" outlineLevel="4">
      <c r="A240" s="145">
        <v>46</v>
      </c>
      <c r="B240" s="145" t="s">
        <v>66</v>
      </c>
      <c r="C240" s="145" t="s">
        <v>4</v>
      </c>
      <c r="D240" s="145" t="s">
        <v>107</v>
      </c>
      <c r="E240" s="81">
        <v>11</v>
      </c>
      <c r="F240" s="82">
        <f t="shared" si="16"/>
        <v>9.1624579124579119E-3</v>
      </c>
      <c r="G240" s="82">
        <f t="shared" si="17"/>
        <v>1.0521885521885521E-6</v>
      </c>
      <c r="H240" s="145">
        <f t="shared" si="18"/>
        <v>11</v>
      </c>
      <c r="I240" s="145">
        <f t="shared" si="19"/>
        <v>0</v>
      </c>
      <c r="J240" s="145">
        <f t="shared" si="20"/>
        <v>0</v>
      </c>
      <c r="K240" s="145">
        <f t="shared" si="21"/>
        <v>0</v>
      </c>
      <c r="L240" s="145">
        <f t="shared" si="22"/>
        <v>11</v>
      </c>
      <c r="M240" s="145">
        <v>8</v>
      </c>
      <c r="N240" s="145">
        <v>32</v>
      </c>
      <c r="O240" s="145">
        <v>217</v>
      </c>
      <c r="P240" s="145">
        <v>3</v>
      </c>
      <c r="Q240" s="145" t="s">
        <v>17</v>
      </c>
      <c r="R240" s="145">
        <v>8708</v>
      </c>
      <c r="S240" s="145">
        <v>1</v>
      </c>
      <c r="T240" s="145">
        <v>4</v>
      </c>
    </row>
    <row r="241" spans="1:20" outlineLevel="3" collapsed="1">
      <c r="A241" s="145"/>
      <c r="B241" s="145"/>
      <c r="C241" s="146" t="s">
        <v>144</v>
      </c>
      <c r="D241" s="147"/>
      <c r="E241" s="148">
        <f>SUBTOTAL(9,E236:E240)</f>
        <v>682</v>
      </c>
      <c r="F241" s="149"/>
      <c r="G241" s="149"/>
      <c r="H241" s="145">
        <f>SUBTOTAL(9,H236:H240)</f>
        <v>682</v>
      </c>
      <c r="I241" s="145">
        <f>SUBTOTAL(9,I236:I240)</f>
        <v>0</v>
      </c>
      <c r="J241" s="145">
        <f>SUBTOTAL(9,J236:J240)</f>
        <v>0</v>
      </c>
      <c r="K241" s="145">
        <f>SUBTOTAL(9,K236:K240)</f>
        <v>261</v>
      </c>
      <c r="L241" s="145">
        <f>SUBTOTAL(9,L236:L240)</f>
        <v>421</v>
      </c>
      <c r="M241" s="145"/>
      <c r="N241" s="145"/>
      <c r="O241" s="145"/>
      <c r="P241" s="145"/>
      <c r="Q241" s="145"/>
      <c r="R241" s="145">
        <f>SUBTOTAL(9,R236:R240)</f>
        <v>608545</v>
      </c>
      <c r="S241" s="145">
        <f>SUBTOTAL(9,S236:S240)</f>
        <v>110951</v>
      </c>
      <c r="T241" s="145"/>
    </row>
    <row r="242" spans="1:20" ht="15.6" outlineLevel="2">
      <c r="A242" s="145"/>
      <c r="B242" s="76" t="s">
        <v>102</v>
      </c>
      <c r="C242" s="77"/>
      <c r="D242" s="77"/>
      <c r="E242" s="78">
        <f>SUBTOTAL(9,E236:E240)</f>
        <v>682</v>
      </c>
      <c r="F242" s="79">
        <v>1.0327485201477136E-2</v>
      </c>
      <c r="G242" s="79">
        <v>1.8829253557076139E-3</v>
      </c>
      <c r="H242" s="145">
        <f>SUBTOTAL(9,H236:H240)</f>
        <v>682</v>
      </c>
      <c r="I242" s="145">
        <f>SUBTOTAL(9,I236:I240)</f>
        <v>0</v>
      </c>
      <c r="J242" s="145">
        <f>SUBTOTAL(9,J236:J240)</f>
        <v>0</v>
      </c>
      <c r="K242" s="145">
        <f>SUBTOTAL(9,K236:K240)</f>
        <v>261</v>
      </c>
      <c r="L242" s="145">
        <f>SUBTOTAL(9,L236:L240)</f>
        <v>421</v>
      </c>
      <c r="M242" s="145"/>
      <c r="N242" s="145"/>
      <c r="O242" s="145"/>
      <c r="P242" s="145"/>
      <c r="Q242" s="145"/>
      <c r="R242" s="145">
        <f>SUBTOTAL(9,R236:R240)</f>
        <v>608545</v>
      </c>
      <c r="S242" s="145">
        <f>SUBTOTAL(9,S236:S240)</f>
        <v>110951</v>
      </c>
      <c r="T242" s="145"/>
    </row>
    <row r="243" spans="1:20" ht="18" outlineLevel="1" thickBot="1">
      <c r="A243" s="23" t="s">
        <v>106</v>
      </c>
      <c r="B243" s="88"/>
      <c r="C243" s="88"/>
      <c r="D243" s="88"/>
      <c r="E243" s="89">
        <f>SUBTOTAL(9,E129:E240)</f>
        <v>12027</v>
      </c>
      <c r="F243" s="90"/>
      <c r="G243" s="90"/>
      <c r="H243" s="145">
        <f>SUBTOTAL(9,H129:H240)</f>
        <v>9562</v>
      </c>
      <c r="I243" s="145">
        <f>SUBTOTAL(9,I129:I240)</f>
        <v>1153</v>
      </c>
      <c r="J243" s="145">
        <f>SUBTOTAL(9,J129:J240)</f>
        <v>1312</v>
      </c>
      <c r="K243" s="145">
        <f>SUBTOTAL(9,K129:K240)</f>
        <v>5227</v>
      </c>
      <c r="L243" s="145">
        <f>SUBTOTAL(9,L129:L240)</f>
        <v>6800</v>
      </c>
      <c r="M243" s="145"/>
      <c r="N243" s="145"/>
      <c r="O243" s="145"/>
      <c r="P243" s="145"/>
      <c r="Q243" s="145"/>
      <c r="R243" s="145">
        <f>SUBTOTAL(9,R129:R240)</f>
        <v>9308623</v>
      </c>
      <c r="S243" s="145">
        <f>SUBTOTAL(9,S129:S240)</f>
        <v>3448781</v>
      </c>
      <c r="T243" s="145"/>
    </row>
    <row r="244" spans="1:20" ht="20.399999999999999" thickBot="1">
      <c r="A244" s="27" t="s">
        <v>103</v>
      </c>
      <c r="B244" s="156"/>
      <c r="C244" s="156"/>
      <c r="D244" s="156"/>
      <c r="E244" s="98">
        <f>SUBTOTAL(9,E5:E240)</f>
        <v>24790</v>
      </c>
      <c r="F244" s="99">
        <v>9.4025858881269329E-3</v>
      </c>
      <c r="G244" s="99">
        <v>4.0365612814306845E-3</v>
      </c>
      <c r="H244" s="145">
        <f>SUBTOTAL(9,H5:H240)</f>
        <v>18546</v>
      </c>
      <c r="I244" s="145">
        <f>SUBTOTAL(9,I5:I240)</f>
        <v>1719</v>
      </c>
      <c r="J244" s="145">
        <f>SUBTOTAL(9,J5:J240)</f>
        <v>4525</v>
      </c>
      <c r="K244" s="145">
        <f>SUBTOTAL(9,K5:K240)</f>
        <v>10708</v>
      </c>
      <c r="L244" s="145">
        <f>SUBTOTAL(9,L5:L240)</f>
        <v>14082</v>
      </c>
      <c r="M244" s="145"/>
      <c r="N244" s="145"/>
      <c r="O244" s="145"/>
      <c r="P244" s="145"/>
      <c r="Q244" s="145"/>
      <c r="R244" s="145">
        <f>SUBTOTAL(9,R5:R240)</f>
        <v>20138985</v>
      </c>
      <c r="S244" s="145">
        <f>SUBTOTAL(9,S5:S240)</f>
        <v>8645733</v>
      </c>
      <c r="T244" s="145"/>
    </row>
    <row r="246" spans="1:20" ht="15" thickBot="1"/>
    <row r="247" spans="1:20" ht="18" thickBot="1">
      <c r="D247" s="37" t="s">
        <v>147</v>
      </c>
      <c r="E247" s="38" t="s">
        <v>148</v>
      </c>
      <c r="F247" s="38" t="s">
        <v>149</v>
      </c>
    </row>
    <row r="248" spans="1:20" ht="16.2" thickBot="1">
      <c r="D248" s="39" t="s">
        <v>4</v>
      </c>
      <c r="E248" s="40">
        <f>H244</f>
        <v>18546</v>
      </c>
      <c r="F248" s="41">
        <f>E248/E251</f>
        <v>0.74812424364663166</v>
      </c>
    </row>
    <row r="249" spans="1:20" ht="16.2" thickBot="1">
      <c r="D249" s="39" t="s">
        <v>5</v>
      </c>
      <c r="E249" s="40">
        <f>I244</f>
        <v>1719</v>
      </c>
      <c r="F249" s="41">
        <f>E249/E251</f>
        <v>6.9342476805163367E-2</v>
      </c>
    </row>
    <row r="250" spans="1:20" ht="16.2" thickBot="1">
      <c r="D250" s="39" t="s">
        <v>6</v>
      </c>
      <c r="E250" s="40">
        <f>J244</f>
        <v>4525</v>
      </c>
      <c r="F250" s="41">
        <f>E250/E251</f>
        <v>0.18253327954820492</v>
      </c>
    </row>
    <row r="251" spans="1:20" ht="16.2" thickBot="1">
      <c r="D251" s="39" t="s">
        <v>150</v>
      </c>
      <c r="E251" s="40">
        <f>SUM(E248:E250)</f>
        <v>24790</v>
      </c>
      <c r="F251" s="41">
        <f>SUM(F248:F250)</f>
        <v>1</v>
      </c>
    </row>
    <row r="252" spans="1:20" ht="15" thickBot="1"/>
    <row r="253" spans="1:20" ht="18" thickBot="1">
      <c r="D253" s="37" t="s">
        <v>151</v>
      </c>
      <c r="E253" s="38" t="s">
        <v>148</v>
      </c>
      <c r="F253" s="38" t="s">
        <v>149</v>
      </c>
    </row>
    <row r="254" spans="1:20" ht="16.2" thickBot="1">
      <c r="D254" s="39" t="s">
        <v>152</v>
      </c>
      <c r="E254" s="40">
        <f>K244</f>
        <v>10708</v>
      </c>
      <c r="F254" s="41">
        <f>E254/E256</f>
        <v>0.4319483662767245</v>
      </c>
    </row>
    <row r="255" spans="1:20" ht="16.2" thickBot="1">
      <c r="D255" s="39" t="s">
        <v>153</v>
      </c>
      <c r="E255" s="40">
        <f>L244</f>
        <v>14082</v>
      </c>
      <c r="F255" s="41">
        <f>E255/E256</f>
        <v>0.5680516337232755</v>
      </c>
    </row>
    <row r="256" spans="1:20" ht="16.2" thickBot="1">
      <c r="D256" s="39" t="s">
        <v>150</v>
      </c>
      <c r="E256" s="40">
        <f>SUM(E254:E255)</f>
        <v>24790</v>
      </c>
      <c r="F256" s="41">
        <f>SUM(F254:F255)</f>
        <v>1</v>
      </c>
    </row>
  </sheetData>
  <pageMargins left="0.25" right="0.25" top="0.75" bottom="0.75" header="0.3" footer="0.3"/>
  <pageSetup paperSize="9" scale="77" fitToHeight="0" orientation="landscape" r:id="rId1"/>
  <headerFooter>
    <oddHeader>&amp;CPágina 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0E50D-3085-4E8C-9A6F-B68ED2186B30}">
  <sheetPr>
    <pageSetUpPr fitToPage="1"/>
  </sheetPr>
  <dimension ref="A1:T259"/>
  <sheetViews>
    <sheetView topLeftCell="A137" zoomScaleNormal="100" workbookViewId="0">
      <selection activeCell="F244" sqref="F244:G244"/>
    </sheetView>
  </sheetViews>
  <sheetFormatPr baseColWidth="10" defaultRowHeight="14.4" outlineLevelRow="4"/>
  <cols>
    <col min="1" max="1" width="7.33203125" bestFit="1" customWidth="1"/>
    <col min="2" max="2" width="30.88671875" bestFit="1" customWidth="1"/>
    <col min="3" max="3" width="26" bestFit="1" customWidth="1"/>
    <col min="4" max="4" width="52.33203125" bestFit="1" customWidth="1"/>
    <col min="5" max="5" width="20.88671875" style="57" bestFit="1" customWidth="1"/>
    <col min="6" max="6" width="25" style="58" bestFit="1" customWidth="1"/>
    <col min="7" max="7" width="22.6640625" style="58" bestFit="1" customWidth="1"/>
    <col min="8" max="8" width="24.88671875" hidden="1" customWidth="1"/>
    <col min="9" max="9" width="28.6640625" hidden="1" customWidth="1"/>
    <col min="10" max="10" width="22.33203125" hidden="1" customWidth="1"/>
    <col min="11" max="11" width="16.5546875" hidden="1" customWidth="1"/>
    <col min="12" max="12" width="15.88671875" hidden="1" customWidth="1"/>
    <col min="13" max="13" width="17.44140625" hidden="1" customWidth="1"/>
    <col min="14" max="14" width="12.33203125" hidden="1" customWidth="1"/>
    <col min="15" max="15" width="13.33203125" hidden="1" customWidth="1"/>
    <col min="16" max="16" width="8.6640625" hidden="1" customWidth="1"/>
    <col min="17" max="17" width="39.109375" hidden="1" customWidth="1"/>
    <col min="18" max="18" width="10.88671875" hidden="1" customWidth="1"/>
    <col min="19" max="19" width="10.5546875" hidden="1" customWidth="1"/>
    <col min="20" max="20" width="7.109375" hidden="1" customWidth="1"/>
  </cols>
  <sheetData>
    <row r="1" spans="1:20" ht="21">
      <c r="B1" s="8" t="s">
        <v>79</v>
      </c>
      <c r="G1" s="59" t="s">
        <v>165</v>
      </c>
    </row>
    <row r="2" spans="1:20" ht="21">
      <c r="B2" s="36" t="str">
        <f>IF(SUBTOTAL(103,A5:A247)=1,"1) DATOS GLOBALES",IF(SUBTOTAL(103,A5:A247)&lt;&gt;4,"NIVEL SERVICIO (CON SUBTOTALES POR ORGANISMO, OFICINA Y PROVINCIA)",IF(SUBTOTAL(103,B5:B247)=0,"2) POR PROVINCIA",IF(SUBTOTAL(103,C5:C247)=0,"3) POR OFICINA","4) POR ORGANISMO"))))</f>
        <v>4) POR ORGANISMO</v>
      </c>
    </row>
    <row r="4" spans="1:20">
      <c r="A4" s="120" t="s">
        <v>0</v>
      </c>
      <c r="B4" s="121" t="s">
        <v>1</v>
      </c>
      <c r="C4" s="121" t="s">
        <v>2</v>
      </c>
      <c r="D4" s="121" t="s">
        <v>3</v>
      </c>
      <c r="E4" s="122" t="s">
        <v>155</v>
      </c>
      <c r="F4" s="123" t="s">
        <v>156</v>
      </c>
      <c r="G4" s="123" t="s">
        <v>157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158</v>
      </c>
      <c r="P4" s="1" t="s">
        <v>12</v>
      </c>
      <c r="Q4" s="1" t="s">
        <v>13</v>
      </c>
      <c r="R4" s="1" t="s">
        <v>159</v>
      </c>
      <c r="S4" s="1" t="s">
        <v>160</v>
      </c>
      <c r="T4" s="61" t="s">
        <v>161</v>
      </c>
    </row>
    <row r="5" spans="1:20" hidden="1" outlineLevel="4">
      <c r="A5" s="62">
        <v>3</v>
      </c>
      <c r="B5" s="63" t="s">
        <v>15</v>
      </c>
      <c r="C5" s="63" t="s">
        <v>4</v>
      </c>
      <c r="D5" s="63" t="s">
        <v>16</v>
      </c>
      <c r="E5" s="124">
        <v>236</v>
      </c>
      <c r="F5" s="125">
        <f>R5/E5/86400</f>
        <v>1.0150021578782172E-2</v>
      </c>
      <c r="G5" s="125">
        <f>S5/E5/86400</f>
        <v>4.8365897677338357E-4</v>
      </c>
      <c r="H5" s="63">
        <f>IF(C5="ATENCIÓN CIUDADANÍA",E5,0)</f>
        <v>236</v>
      </c>
      <c r="I5" s="63">
        <f>IF(C5="OTROS TEMAS GENERALITAT",E5,0)</f>
        <v>0</v>
      </c>
      <c r="J5" s="63">
        <f>IF(C5="TEMAS MUNICIPALES",E5,0)</f>
        <v>0</v>
      </c>
      <c r="K5" s="63">
        <f>IF(M5=3,E5,0)</f>
        <v>0</v>
      </c>
      <c r="L5" s="63">
        <f>IF(M5&lt;&gt;3,E5,0)</f>
        <v>236</v>
      </c>
      <c r="M5" s="63">
        <v>1</v>
      </c>
      <c r="N5" s="63">
        <v>13</v>
      </c>
      <c r="O5" s="63">
        <v>17</v>
      </c>
      <c r="P5" s="63">
        <v>3</v>
      </c>
      <c r="Q5" s="63" t="s">
        <v>17</v>
      </c>
      <c r="R5" s="63">
        <v>206963</v>
      </c>
      <c r="S5" s="63">
        <v>9862</v>
      </c>
      <c r="T5" s="67">
        <v>3</v>
      </c>
    </row>
    <row r="6" spans="1:20" hidden="1" outlineLevel="4">
      <c r="A6" s="62">
        <v>3</v>
      </c>
      <c r="B6" s="63" t="s">
        <v>15</v>
      </c>
      <c r="C6" s="63" t="s">
        <v>4</v>
      </c>
      <c r="D6" s="63" t="s">
        <v>19</v>
      </c>
      <c r="E6" s="64">
        <v>118</v>
      </c>
      <c r="F6" s="65">
        <f t="shared" ref="F6:F90" si="0">R6/E6/86400</f>
        <v>7.2570425298179534E-3</v>
      </c>
      <c r="G6" s="65">
        <f t="shared" ref="G6:G90" si="1">S6/E6/86400</f>
        <v>4.0449427181418708E-3</v>
      </c>
      <c r="H6" s="63">
        <f t="shared" ref="H6:H90" si="2">IF(C6="ATENCIÓN CIUDADANÍA",E6,0)</f>
        <v>118</v>
      </c>
      <c r="I6" s="63">
        <f t="shared" ref="I6:I90" si="3">IF(C6="OTROS TEMAS GENERALITAT",E6,0)</f>
        <v>0</v>
      </c>
      <c r="J6" s="63">
        <f t="shared" ref="J6:J90" si="4">IF(C6="TEMAS MUNICIPALES",E6,0)</f>
        <v>0</v>
      </c>
      <c r="K6" s="63">
        <f t="shared" ref="K6:K90" si="5">IF(M6=3,E6,0)</f>
        <v>0</v>
      </c>
      <c r="L6" s="63">
        <f t="shared" ref="L6:L90" si="6">IF(M6&lt;&gt;3,E6,0)</f>
        <v>118</v>
      </c>
      <c r="M6" s="63">
        <v>1</v>
      </c>
      <c r="N6" s="63">
        <v>13</v>
      </c>
      <c r="O6" s="63">
        <v>18</v>
      </c>
      <c r="P6" s="63">
        <v>3</v>
      </c>
      <c r="Q6" s="63" t="s">
        <v>17</v>
      </c>
      <c r="R6" s="63">
        <v>73987</v>
      </c>
      <c r="S6" s="63">
        <v>41239</v>
      </c>
      <c r="T6" s="67">
        <v>3</v>
      </c>
    </row>
    <row r="7" spans="1:20" hidden="1" outlineLevel="4">
      <c r="A7" s="62">
        <v>3</v>
      </c>
      <c r="B7" s="63" t="s">
        <v>15</v>
      </c>
      <c r="C7" s="63" t="s">
        <v>4</v>
      </c>
      <c r="D7" s="63" t="s">
        <v>20</v>
      </c>
      <c r="E7" s="64">
        <v>640</v>
      </c>
      <c r="F7" s="65">
        <f t="shared" si="0"/>
        <v>9.642686631944444E-3</v>
      </c>
      <c r="G7" s="65">
        <f t="shared" si="1"/>
        <v>5.3400426793981477E-3</v>
      </c>
      <c r="H7" s="63">
        <f t="shared" si="2"/>
        <v>640</v>
      </c>
      <c r="I7" s="63">
        <f t="shared" si="3"/>
        <v>0</v>
      </c>
      <c r="J7" s="63">
        <f t="shared" si="4"/>
        <v>0</v>
      </c>
      <c r="K7" s="63">
        <f t="shared" si="5"/>
        <v>0</v>
      </c>
      <c r="L7" s="63">
        <f t="shared" si="6"/>
        <v>640</v>
      </c>
      <c r="M7" s="63">
        <v>1</v>
      </c>
      <c r="N7" s="63">
        <v>13</v>
      </c>
      <c r="O7" s="63">
        <v>19</v>
      </c>
      <c r="P7" s="63">
        <v>3</v>
      </c>
      <c r="Q7" s="63" t="s">
        <v>17</v>
      </c>
      <c r="R7" s="63">
        <v>533202</v>
      </c>
      <c r="S7" s="63">
        <v>295283</v>
      </c>
      <c r="T7" s="67">
        <v>3</v>
      </c>
    </row>
    <row r="8" spans="1:20" hidden="1" outlineLevel="4">
      <c r="A8" s="62">
        <v>3</v>
      </c>
      <c r="B8" s="63" t="s">
        <v>15</v>
      </c>
      <c r="C8" s="63" t="s">
        <v>4</v>
      </c>
      <c r="D8" s="63" t="s">
        <v>21</v>
      </c>
      <c r="E8" s="64">
        <v>21</v>
      </c>
      <c r="F8" s="65">
        <f t="shared" si="0"/>
        <v>4.0569885361552028E-3</v>
      </c>
      <c r="G8" s="65">
        <f t="shared" si="1"/>
        <v>5.3284832451499118E-3</v>
      </c>
      <c r="H8" s="63">
        <f t="shared" si="2"/>
        <v>21</v>
      </c>
      <c r="I8" s="63">
        <f t="shared" si="3"/>
        <v>0</v>
      </c>
      <c r="J8" s="63">
        <f t="shared" si="4"/>
        <v>0</v>
      </c>
      <c r="K8" s="63">
        <f t="shared" si="5"/>
        <v>0</v>
      </c>
      <c r="L8" s="63">
        <f t="shared" si="6"/>
        <v>21</v>
      </c>
      <c r="M8" s="63">
        <v>1</v>
      </c>
      <c r="N8" s="63">
        <v>13</v>
      </c>
      <c r="O8" s="63">
        <v>20</v>
      </c>
      <c r="P8" s="63">
        <v>3</v>
      </c>
      <c r="Q8" s="63" t="s">
        <v>17</v>
      </c>
      <c r="R8" s="63">
        <v>7361</v>
      </c>
      <c r="S8" s="63">
        <v>9668</v>
      </c>
      <c r="T8" s="67">
        <v>3</v>
      </c>
    </row>
    <row r="9" spans="1:20" hidden="1" outlineLevel="4">
      <c r="A9" s="62">
        <v>3</v>
      </c>
      <c r="B9" s="63" t="s">
        <v>15</v>
      </c>
      <c r="C9" s="63" t="s">
        <v>4</v>
      </c>
      <c r="D9" s="63" t="s">
        <v>22</v>
      </c>
      <c r="E9" s="64">
        <v>19</v>
      </c>
      <c r="F9" s="65">
        <f t="shared" si="0"/>
        <v>9.2208820662768032E-3</v>
      </c>
      <c r="G9" s="65">
        <f t="shared" si="1"/>
        <v>3.7024853801169589E-3</v>
      </c>
      <c r="H9" s="63">
        <f t="shared" si="2"/>
        <v>19</v>
      </c>
      <c r="I9" s="63">
        <f t="shared" si="3"/>
        <v>0</v>
      </c>
      <c r="J9" s="63">
        <f t="shared" si="4"/>
        <v>0</v>
      </c>
      <c r="K9" s="63">
        <f t="shared" si="5"/>
        <v>0</v>
      </c>
      <c r="L9" s="63">
        <f t="shared" si="6"/>
        <v>19</v>
      </c>
      <c r="M9" s="63">
        <v>1</v>
      </c>
      <c r="N9" s="63">
        <v>13</v>
      </c>
      <c r="O9" s="63">
        <v>21</v>
      </c>
      <c r="P9" s="63">
        <v>3</v>
      </c>
      <c r="Q9" s="63" t="s">
        <v>17</v>
      </c>
      <c r="R9" s="63">
        <v>15137</v>
      </c>
      <c r="S9" s="63">
        <v>6078</v>
      </c>
      <c r="T9" s="67">
        <v>3</v>
      </c>
    </row>
    <row r="10" spans="1:20" hidden="1" outlineLevel="4">
      <c r="A10" s="62">
        <v>3</v>
      </c>
      <c r="B10" s="63" t="s">
        <v>15</v>
      </c>
      <c r="C10" s="63" t="s">
        <v>4</v>
      </c>
      <c r="D10" s="63" t="s">
        <v>108</v>
      </c>
      <c r="E10" s="64">
        <v>356</v>
      </c>
      <c r="F10" s="65">
        <f t="shared" si="0"/>
        <v>9.1717059404910536E-3</v>
      </c>
      <c r="G10" s="65">
        <f t="shared" si="1"/>
        <v>1.2349146899708699E-3</v>
      </c>
      <c r="H10" s="63">
        <f t="shared" si="2"/>
        <v>356</v>
      </c>
      <c r="I10" s="63">
        <f t="shared" si="3"/>
        <v>0</v>
      </c>
      <c r="J10" s="63">
        <f t="shared" si="4"/>
        <v>0</v>
      </c>
      <c r="K10" s="63">
        <f t="shared" si="5"/>
        <v>356</v>
      </c>
      <c r="L10" s="63">
        <f t="shared" si="6"/>
        <v>0</v>
      </c>
      <c r="M10" s="63">
        <v>3</v>
      </c>
      <c r="N10" s="63">
        <v>13</v>
      </c>
      <c r="O10" s="63">
        <v>58</v>
      </c>
      <c r="P10" s="63">
        <v>3</v>
      </c>
      <c r="Q10" s="63" t="s">
        <v>17</v>
      </c>
      <c r="R10" s="63">
        <v>282107</v>
      </c>
      <c r="S10" s="63">
        <v>37984</v>
      </c>
      <c r="T10" s="67">
        <v>3</v>
      </c>
    </row>
    <row r="11" spans="1:20" hidden="1" outlineLevel="4">
      <c r="A11" s="62">
        <v>3</v>
      </c>
      <c r="B11" s="63" t="s">
        <v>15</v>
      </c>
      <c r="C11" s="63" t="s">
        <v>4</v>
      </c>
      <c r="D11" s="63" t="s">
        <v>109</v>
      </c>
      <c r="E11" s="64">
        <v>264</v>
      </c>
      <c r="F11" s="65">
        <f t="shared" si="0"/>
        <v>7.6618616722783387E-3</v>
      </c>
      <c r="G11" s="65">
        <f t="shared" si="1"/>
        <v>1.6226501122334454E-3</v>
      </c>
      <c r="H11" s="63">
        <f t="shared" si="2"/>
        <v>264</v>
      </c>
      <c r="I11" s="63">
        <f t="shared" si="3"/>
        <v>0</v>
      </c>
      <c r="J11" s="63">
        <f t="shared" si="4"/>
        <v>0</v>
      </c>
      <c r="K11" s="63">
        <f t="shared" si="5"/>
        <v>264</v>
      </c>
      <c r="L11" s="63">
        <f t="shared" si="6"/>
        <v>0</v>
      </c>
      <c r="M11" s="63">
        <v>3</v>
      </c>
      <c r="N11" s="63">
        <v>13</v>
      </c>
      <c r="O11" s="63">
        <v>162</v>
      </c>
      <c r="P11" s="63">
        <v>3</v>
      </c>
      <c r="Q11" s="63" t="s">
        <v>17</v>
      </c>
      <c r="R11" s="63">
        <v>174764</v>
      </c>
      <c r="S11" s="63">
        <v>37012</v>
      </c>
      <c r="T11" s="67">
        <v>3</v>
      </c>
    </row>
    <row r="12" spans="1:20" hidden="1" outlineLevel="4">
      <c r="A12" s="62">
        <v>3</v>
      </c>
      <c r="B12" s="63" t="s">
        <v>15</v>
      </c>
      <c r="C12" s="63" t="s">
        <v>4</v>
      </c>
      <c r="D12" s="63" t="s">
        <v>110</v>
      </c>
      <c r="E12" s="64">
        <v>7</v>
      </c>
      <c r="F12" s="65">
        <f t="shared" si="0"/>
        <v>4.8131613756613751E-3</v>
      </c>
      <c r="G12" s="65">
        <f t="shared" si="1"/>
        <v>3.6342592592592594E-3</v>
      </c>
      <c r="H12" s="63">
        <f t="shared" si="2"/>
        <v>7</v>
      </c>
      <c r="I12" s="63">
        <f t="shared" si="3"/>
        <v>0</v>
      </c>
      <c r="J12" s="63">
        <f t="shared" si="4"/>
        <v>0</v>
      </c>
      <c r="K12" s="63">
        <f t="shared" si="5"/>
        <v>7</v>
      </c>
      <c r="L12" s="63">
        <f t="shared" si="6"/>
        <v>0</v>
      </c>
      <c r="M12" s="63">
        <v>3</v>
      </c>
      <c r="N12" s="63">
        <v>13</v>
      </c>
      <c r="O12" s="63">
        <v>207</v>
      </c>
      <c r="P12" s="63">
        <v>3</v>
      </c>
      <c r="Q12" s="63" t="s">
        <v>17</v>
      </c>
      <c r="R12" s="63">
        <v>2911</v>
      </c>
      <c r="S12" s="63">
        <v>2198</v>
      </c>
      <c r="T12" s="67">
        <v>3</v>
      </c>
    </row>
    <row r="13" spans="1:20" hidden="1" outlineLevel="4">
      <c r="A13" s="62">
        <v>3</v>
      </c>
      <c r="B13" s="63" t="s">
        <v>15</v>
      </c>
      <c r="C13" s="63" t="s">
        <v>4</v>
      </c>
      <c r="D13" s="63" t="s">
        <v>107</v>
      </c>
      <c r="E13" s="64">
        <v>262</v>
      </c>
      <c r="F13" s="65">
        <f t="shared" si="0"/>
        <v>7.2752332485156914E-3</v>
      </c>
      <c r="G13" s="65">
        <f t="shared" si="1"/>
        <v>2.6505513146734523E-7</v>
      </c>
      <c r="H13" s="63">
        <f t="shared" si="2"/>
        <v>262</v>
      </c>
      <c r="I13" s="63">
        <f t="shared" si="3"/>
        <v>0</v>
      </c>
      <c r="J13" s="63">
        <f t="shared" si="4"/>
        <v>0</v>
      </c>
      <c r="K13" s="63">
        <f t="shared" si="5"/>
        <v>0</v>
      </c>
      <c r="L13" s="63">
        <f t="shared" si="6"/>
        <v>262</v>
      </c>
      <c r="M13" s="63">
        <v>8</v>
      </c>
      <c r="N13" s="63">
        <v>13</v>
      </c>
      <c r="O13" s="63">
        <v>217</v>
      </c>
      <c r="P13" s="63">
        <v>3</v>
      </c>
      <c r="Q13" s="63" t="s">
        <v>17</v>
      </c>
      <c r="R13" s="63">
        <v>164688</v>
      </c>
      <c r="S13" s="63">
        <v>6</v>
      </c>
      <c r="T13" s="67">
        <v>3</v>
      </c>
    </row>
    <row r="14" spans="1:20" hidden="1" outlineLevel="4">
      <c r="A14" s="62">
        <v>3</v>
      </c>
      <c r="B14" s="63" t="s">
        <v>15</v>
      </c>
      <c r="C14" s="63" t="s">
        <v>4</v>
      </c>
      <c r="D14" s="63" t="s">
        <v>111</v>
      </c>
      <c r="E14" s="64">
        <v>2</v>
      </c>
      <c r="F14" s="65">
        <f t="shared" si="0"/>
        <v>5.665509259259259E-3</v>
      </c>
      <c r="G14" s="65">
        <f t="shared" si="1"/>
        <v>6.7129629629629625E-4</v>
      </c>
      <c r="H14" s="63">
        <f t="shared" si="2"/>
        <v>2</v>
      </c>
      <c r="I14" s="63">
        <f t="shared" si="3"/>
        <v>0</v>
      </c>
      <c r="J14" s="63">
        <f t="shared" si="4"/>
        <v>0</v>
      </c>
      <c r="K14" s="63">
        <f t="shared" si="5"/>
        <v>2</v>
      </c>
      <c r="L14" s="63">
        <f t="shared" si="6"/>
        <v>0</v>
      </c>
      <c r="M14" s="63">
        <v>3</v>
      </c>
      <c r="N14" s="63">
        <v>13</v>
      </c>
      <c r="O14" s="63">
        <v>224</v>
      </c>
      <c r="P14" s="63">
        <v>3</v>
      </c>
      <c r="Q14" s="63" t="s">
        <v>17</v>
      </c>
      <c r="R14" s="63">
        <v>979</v>
      </c>
      <c r="S14" s="63">
        <v>116</v>
      </c>
      <c r="T14" s="67">
        <v>3</v>
      </c>
    </row>
    <row r="15" spans="1:20" outlineLevel="3" collapsed="1">
      <c r="A15" s="62"/>
      <c r="B15" s="63"/>
      <c r="C15" s="126" t="s">
        <v>144</v>
      </c>
      <c r="D15" s="127"/>
      <c r="E15" s="128">
        <f>SUBTOTAL(9,E5:E14)</f>
        <v>1925</v>
      </c>
      <c r="F15" s="129"/>
      <c r="G15" s="129"/>
      <c r="H15" s="63">
        <f>SUBTOTAL(9,H5:H14)</f>
        <v>1925</v>
      </c>
      <c r="I15" s="63">
        <f>SUBTOTAL(9,I5:I14)</f>
        <v>0</v>
      </c>
      <c r="J15" s="63">
        <f>SUBTOTAL(9,J5:J14)</f>
        <v>0</v>
      </c>
      <c r="K15" s="63">
        <f>SUBTOTAL(9,K5:K14)</f>
        <v>629</v>
      </c>
      <c r="L15" s="63">
        <f>SUBTOTAL(9,L5:L14)</f>
        <v>1296</v>
      </c>
      <c r="M15" s="63"/>
      <c r="N15" s="63"/>
      <c r="O15" s="63"/>
      <c r="P15" s="63"/>
      <c r="Q15" s="63"/>
      <c r="R15" s="63">
        <f>SUBTOTAL(9,R5:R14)</f>
        <v>1462099</v>
      </c>
      <c r="S15" s="63">
        <f>SUBTOTAL(9,S5:S14)</f>
        <v>439446</v>
      </c>
      <c r="T15" s="67"/>
    </row>
    <row r="16" spans="1:20" hidden="1" outlineLevel="4">
      <c r="A16" s="62">
        <v>3</v>
      </c>
      <c r="B16" s="63" t="s">
        <v>15</v>
      </c>
      <c r="C16" s="63" t="s">
        <v>5</v>
      </c>
      <c r="D16" s="63" t="s">
        <v>112</v>
      </c>
      <c r="E16" s="64">
        <v>2</v>
      </c>
      <c r="F16" s="65">
        <f t="shared" si="0"/>
        <v>1.2413194444444444E-2</v>
      </c>
      <c r="G16" s="65">
        <f t="shared" si="1"/>
        <v>6.7881944444444448E-3</v>
      </c>
      <c r="H16" s="63">
        <f t="shared" si="2"/>
        <v>0</v>
      </c>
      <c r="I16" s="63">
        <f t="shared" si="3"/>
        <v>2</v>
      </c>
      <c r="J16" s="63">
        <f t="shared" si="4"/>
        <v>0</v>
      </c>
      <c r="K16" s="63">
        <f t="shared" si="5"/>
        <v>2</v>
      </c>
      <c r="L16" s="63">
        <f t="shared" si="6"/>
        <v>0</v>
      </c>
      <c r="M16" s="63">
        <v>3</v>
      </c>
      <c r="N16" s="63">
        <v>13</v>
      </c>
      <c r="O16" s="63">
        <v>198</v>
      </c>
      <c r="P16" s="63">
        <v>14</v>
      </c>
      <c r="Q16" s="63" t="s">
        <v>23</v>
      </c>
      <c r="R16" s="63">
        <v>2145</v>
      </c>
      <c r="S16" s="63">
        <v>1173</v>
      </c>
      <c r="T16" s="67">
        <v>3</v>
      </c>
    </row>
    <row r="17" spans="1:20" outlineLevel="3" collapsed="1">
      <c r="A17" s="62"/>
      <c r="B17" s="63"/>
      <c r="C17" s="130" t="s">
        <v>145</v>
      </c>
      <c r="D17" s="131"/>
      <c r="E17" s="132">
        <f>SUBTOTAL(9,E16:E16)</f>
        <v>2</v>
      </c>
      <c r="F17" s="133"/>
      <c r="G17" s="133"/>
      <c r="H17" s="63">
        <f>SUBTOTAL(9,H16:H16)</f>
        <v>0</v>
      </c>
      <c r="I17" s="63">
        <f>SUBTOTAL(9,I16:I16)</f>
        <v>2</v>
      </c>
      <c r="J17" s="63">
        <f>SUBTOTAL(9,J16:J16)</f>
        <v>0</v>
      </c>
      <c r="K17" s="63">
        <f>SUBTOTAL(9,K16:K16)</f>
        <v>2</v>
      </c>
      <c r="L17" s="63">
        <f>SUBTOTAL(9,L16:L16)</f>
        <v>0</v>
      </c>
      <c r="M17" s="63"/>
      <c r="N17" s="63"/>
      <c r="O17" s="63"/>
      <c r="P17" s="63"/>
      <c r="Q17" s="63"/>
      <c r="R17" s="63">
        <f>SUBTOTAL(9,R16:R16)</f>
        <v>2145</v>
      </c>
      <c r="S17" s="63">
        <f>SUBTOTAL(9,S16:S16)</f>
        <v>1173</v>
      </c>
      <c r="T17" s="67"/>
    </row>
    <row r="18" spans="1:20" ht="15.6" outlineLevel="2">
      <c r="A18" s="62"/>
      <c r="B18" s="76" t="s">
        <v>81</v>
      </c>
      <c r="C18" s="77"/>
      <c r="D18" s="77"/>
      <c r="E18" s="78">
        <f>SUBTOTAL(9,E5:E16)</f>
        <v>1927</v>
      </c>
      <c r="F18" s="79">
        <v>8.7946385669530457E-3</v>
      </c>
      <c r="G18" s="79">
        <v>2.6464748025139826E-3</v>
      </c>
      <c r="H18" s="63">
        <f>SUBTOTAL(9,H5:H16)</f>
        <v>1925</v>
      </c>
      <c r="I18" s="63">
        <f>SUBTOTAL(9,I5:I16)</f>
        <v>2</v>
      </c>
      <c r="J18" s="63">
        <f>SUBTOTAL(9,J5:J16)</f>
        <v>0</v>
      </c>
      <c r="K18" s="63">
        <f>SUBTOTAL(9,K5:K16)</f>
        <v>631</v>
      </c>
      <c r="L18" s="63">
        <f>SUBTOTAL(9,L5:L16)</f>
        <v>1296</v>
      </c>
      <c r="M18" s="63"/>
      <c r="N18" s="63"/>
      <c r="O18" s="63"/>
      <c r="P18" s="63"/>
      <c r="Q18" s="63"/>
      <c r="R18" s="63">
        <f>SUBTOTAL(9,R5:R16)</f>
        <v>1464244</v>
      </c>
      <c r="S18" s="63">
        <f>SUBTOTAL(9,S5:S16)</f>
        <v>440619</v>
      </c>
      <c r="T18" s="67"/>
    </row>
    <row r="19" spans="1:20" hidden="1" outlineLevel="4">
      <c r="A19" s="62">
        <v>3</v>
      </c>
      <c r="B19" s="80" t="s">
        <v>24</v>
      </c>
      <c r="C19" s="80" t="s">
        <v>4</v>
      </c>
      <c r="D19" s="80" t="s">
        <v>16</v>
      </c>
      <c r="E19" s="81">
        <v>238</v>
      </c>
      <c r="F19" s="82">
        <f t="shared" si="0"/>
        <v>5.1166160908807969E-3</v>
      </c>
      <c r="G19" s="82">
        <f t="shared" si="1"/>
        <v>3.1566098661686898E-4</v>
      </c>
      <c r="H19" s="63">
        <f t="shared" si="2"/>
        <v>238</v>
      </c>
      <c r="I19" s="63">
        <f t="shared" si="3"/>
        <v>0</v>
      </c>
      <c r="J19" s="63">
        <f t="shared" si="4"/>
        <v>0</v>
      </c>
      <c r="K19" s="63">
        <f t="shared" si="5"/>
        <v>0</v>
      </c>
      <c r="L19" s="63">
        <f t="shared" si="6"/>
        <v>238</v>
      </c>
      <c r="M19" s="63">
        <v>1</v>
      </c>
      <c r="N19" s="63">
        <v>30</v>
      </c>
      <c r="O19" s="63">
        <v>17</v>
      </c>
      <c r="P19" s="63">
        <v>3</v>
      </c>
      <c r="Q19" s="63" t="s">
        <v>17</v>
      </c>
      <c r="R19" s="63">
        <v>105214</v>
      </c>
      <c r="S19" s="63">
        <v>6491</v>
      </c>
      <c r="T19" s="67">
        <v>3</v>
      </c>
    </row>
    <row r="20" spans="1:20" hidden="1" outlineLevel="4">
      <c r="A20" s="62">
        <v>3</v>
      </c>
      <c r="B20" s="63" t="s">
        <v>24</v>
      </c>
      <c r="C20" s="63" t="s">
        <v>4</v>
      </c>
      <c r="D20" s="63" t="s">
        <v>19</v>
      </c>
      <c r="E20" s="64">
        <v>123</v>
      </c>
      <c r="F20" s="65">
        <f t="shared" si="0"/>
        <v>5.77612165010539E-3</v>
      </c>
      <c r="G20" s="65">
        <f t="shared" si="1"/>
        <v>5.550850647395363E-4</v>
      </c>
      <c r="H20" s="63">
        <f t="shared" si="2"/>
        <v>123</v>
      </c>
      <c r="I20" s="63">
        <f t="shared" si="3"/>
        <v>0</v>
      </c>
      <c r="J20" s="63">
        <f t="shared" si="4"/>
        <v>0</v>
      </c>
      <c r="K20" s="63">
        <f t="shared" si="5"/>
        <v>0</v>
      </c>
      <c r="L20" s="63">
        <f t="shared" si="6"/>
        <v>123</v>
      </c>
      <c r="M20" s="63">
        <v>1</v>
      </c>
      <c r="N20" s="63">
        <v>30</v>
      </c>
      <c r="O20" s="63">
        <v>18</v>
      </c>
      <c r="P20" s="63">
        <v>3</v>
      </c>
      <c r="Q20" s="63" t="s">
        <v>17</v>
      </c>
      <c r="R20" s="63">
        <v>61384</v>
      </c>
      <c r="S20" s="63">
        <v>5899</v>
      </c>
      <c r="T20" s="67">
        <v>3</v>
      </c>
    </row>
    <row r="21" spans="1:20" hidden="1" outlineLevel="4">
      <c r="A21" s="62">
        <v>3</v>
      </c>
      <c r="B21" s="63" t="s">
        <v>24</v>
      </c>
      <c r="C21" s="63" t="s">
        <v>4</v>
      </c>
      <c r="D21" s="63" t="s">
        <v>21</v>
      </c>
      <c r="E21" s="64">
        <v>17</v>
      </c>
      <c r="F21" s="65">
        <f t="shared" si="0"/>
        <v>6.7851307189542489E-3</v>
      </c>
      <c r="G21" s="65">
        <f t="shared" si="1"/>
        <v>6.869553376906318E-4</v>
      </c>
      <c r="H21" s="63">
        <f t="shared" si="2"/>
        <v>17</v>
      </c>
      <c r="I21" s="63">
        <f t="shared" si="3"/>
        <v>0</v>
      </c>
      <c r="J21" s="63">
        <f t="shared" si="4"/>
        <v>0</v>
      </c>
      <c r="K21" s="63">
        <f t="shared" si="5"/>
        <v>0</v>
      </c>
      <c r="L21" s="63">
        <f t="shared" si="6"/>
        <v>17</v>
      </c>
      <c r="M21" s="63">
        <v>1</v>
      </c>
      <c r="N21" s="63">
        <v>30</v>
      </c>
      <c r="O21" s="63">
        <v>20</v>
      </c>
      <c r="P21" s="63">
        <v>3</v>
      </c>
      <c r="Q21" s="63" t="s">
        <v>17</v>
      </c>
      <c r="R21" s="63">
        <v>9966</v>
      </c>
      <c r="S21" s="63">
        <v>1009</v>
      </c>
      <c r="T21" s="67">
        <v>3</v>
      </c>
    </row>
    <row r="22" spans="1:20" hidden="1" outlineLevel="4">
      <c r="A22" s="62">
        <v>3</v>
      </c>
      <c r="B22" s="63" t="s">
        <v>24</v>
      </c>
      <c r="C22" s="63" t="s">
        <v>4</v>
      </c>
      <c r="D22" s="63" t="s">
        <v>109</v>
      </c>
      <c r="E22" s="64">
        <v>489</v>
      </c>
      <c r="F22" s="65">
        <f t="shared" si="0"/>
        <v>5.3124289934105883E-3</v>
      </c>
      <c r="G22" s="65">
        <f t="shared" si="1"/>
        <v>4.0767249867454364E-4</v>
      </c>
      <c r="H22" s="63">
        <f t="shared" si="2"/>
        <v>489</v>
      </c>
      <c r="I22" s="63">
        <f t="shared" si="3"/>
        <v>0</v>
      </c>
      <c r="J22" s="63">
        <f t="shared" si="4"/>
        <v>0</v>
      </c>
      <c r="K22" s="63">
        <f t="shared" si="5"/>
        <v>489</v>
      </c>
      <c r="L22" s="63">
        <f t="shared" si="6"/>
        <v>0</v>
      </c>
      <c r="M22" s="63">
        <v>3</v>
      </c>
      <c r="N22" s="63">
        <v>30</v>
      </c>
      <c r="O22" s="63">
        <v>162</v>
      </c>
      <c r="P22" s="63">
        <v>3</v>
      </c>
      <c r="Q22" s="63" t="s">
        <v>17</v>
      </c>
      <c r="R22" s="63">
        <v>224448</v>
      </c>
      <c r="S22" s="63">
        <v>17224</v>
      </c>
      <c r="T22" s="67">
        <v>3</v>
      </c>
    </row>
    <row r="23" spans="1:20" hidden="1" outlineLevel="4">
      <c r="A23" s="62">
        <v>3</v>
      </c>
      <c r="B23" s="63" t="s">
        <v>24</v>
      </c>
      <c r="C23" s="63" t="s">
        <v>4</v>
      </c>
      <c r="D23" s="63" t="s">
        <v>107</v>
      </c>
      <c r="E23" s="64">
        <v>15</v>
      </c>
      <c r="F23" s="65">
        <f t="shared" si="0"/>
        <v>1.2861111111111111E-2</v>
      </c>
      <c r="G23" s="65">
        <f t="shared" si="1"/>
        <v>0</v>
      </c>
      <c r="H23" s="63">
        <f t="shared" si="2"/>
        <v>15</v>
      </c>
      <c r="I23" s="63">
        <f t="shared" si="3"/>
        <v>0</v>
      </c>
      <c r="J23" s="63">
        <f t="shared" si="4"/>
        <v>0</v>
      </c>
      <c r="K23" s="63">
        <f t="shared" si="5"/>
        <v>0</v>
      </c>
      <c r="L23" s="63">
        <f t="shared" si="6"/>
        <v>15</v>
      </c>
      <c r="M23" s="63">
        <v>8</v>
      </c>
      <c r="N23" s="63">
        <v>30</v>
      </c>
      <c r="O23" s="63">
        <v>217</v>
      </c>
      <c r="P23" s="63">
        <v>3</v>
      </c>
      <c r="Q23" s="63" t="s">
        <v>17</v>
      </c>
      <c r="R23" s="63">
        <v>16668</v>
      </c>
      <c r="S23" s="63">
        <v>0</v>
      </c>
      <c r="T23" s="67">
        <v>3</v>
      </c>
    </row>
    <row r="24" spans="1:20" outlineLevel="3" collapsed="1">
      <c r="A24" s="62"/>
      <c r="B24" s="63"/>
      <c r="C24" s="126" t="s">
        <v>144</v>
      </c>
      <c r="D24" s="127"/>
      <c r="E24" s="128">
        <f>SUBTOTAL(9,E19:E23)</f>
        <v>882</v>
      </c>
      <c r="F24" s="129"/>
      <c r="G24" s="129"/>
      <c r="H24" s="63">
        <f>SUBTOTAL(9,H19:H23)</f>
        <v>882</v>
      </c>
      <c r="I24" s="63">
        <f>SUBTOTAL(9,I19:I23)</f>
        <v>0</v>
      </c>
      <c r="J24" s="63">
        <f>SUBTOTAL(9,J19:J23)</f>
        <v>0</v>
      </c>
      <c r="K24" s="63">
        <f>SUBTOTAL(9,K19:K23)</f>
        <v>489</v>
      </c>
      <c r="L24" s="63">
        <f>SUBTOTAL(9,L19:L23)</f>
        <v>393</v>
      </c>
      <c r="M24" s="63"/>
      <c r="N24" s="63"/>
      <c r="O24" s="63"/>
      <c r="P24" s="63"/>
      <c r="Q24" s="63"/>
      <c r="R24" s="63">
        <f>SUBTOTAL(9,R19:R23)</f>
        <v>417680</v>
      </c>
      <c r="S24" s="63">
        <f>SUBTOTAL(9,S19:S23)</f>
        <v>30623</v>
      </c>
      <c r="T24" s="67"/>
    </row>
    <row r="25" spans="1:20" hidden="1" outlineLevel="4">
      <c r="A25" s="62">
        <v>3</v>
      </c>
      <c r="B25" s="63" t="s">
        <v>24</v>
      </c>
      <c r="C25" s="63" t="s">
        <v>6</v>
      </c>
      <c r="D25" s="63" t="s">
        <v>113</v>
      </c>
      <c r="E25" s="64">
        <v>541</v>
      </c>
      <c r="F25" s="65">
        <f t="shared" si="0"/>
        <v>1.3266113849524201E-2</v>
      </c>
      <c r="G25" s="65">
        <f t="shared" si="1"/>
        <v>2.2192912644622442E-3</v>
      </c>
      <c r="H25" s="63">
        <f t="shared" si="2"/>
        <v>0</v>
      </c>
      <c r="I25" s="63">
        <f t="shared" si="3"/>
        <v>0</v>
      </c>
      <c r="J25" s="63">
        <f t="shared" si="4"/>
        <v>541</v>
      </c>
      <c r="K25" s="63">
        <f t="shared" si="5"/>
        <v>541</v>
      </c>
      <c r="L25" s="63">
        <f t="shared" si="6"/>
        <v>0</v>
      </c>
      <c r="M25" s="63">
        <v>3</v>
      </c>
      <c r="N25" s="63">
        <v>30</v>
      </c>
      <c r="O25" s="63">
        <v>202</v>
      </c>
      <c r="P25" s="63">
        <v>5</v>
      </c>
      <c r="Q25" s="63" t="s">
        <v>6</v>
      </c>
      <c r="R25" s="63">
        <v>620090</v>
      </c>
      <c r="S25" s="63">
        <v>103735</v>
      </c>
      <c r="T25" s="67">
        <v>3</v>
      </c>
    </row>
    <row r="26" spans="1:20" outlineLevel="3" collapsed="1">
      <c r="A26" s="62"/>
      <c r="B26" s="63"/>
      <c r="C26" s="134" t="s">
        <v>146</v>
      </c>
      <c r="D26" s="135"/>
      <c r="E26" s="136">
        <f>SUBTOTAL(9,E25:E25)</f>
        <v>541</v>
      </c>
      <c r="F26" s="137"/>
      <c r="G26" s="137"/>
      <c r="H26" s="63">
        <f>SUBTOTAL(9,H25:H25)</f>
        <v>0</v>
      </c>
      <c r="I26" s="63">
        <f>SUBTOTAL(9,I25:I25)</f>
        <v>0</v>
      </c>
      <c r="J26" s="63">
        <f>SUBTOTAL(9,J25:J25)</f>
        <v>541</v>
      </c>
      <c r="K26" s="63">
        <f>SUBTOTAL(9,K25:K25)</f>
        <v>541</v>
      </c>
      <c r="L26" s="63">
        <f>SUBTOTAL(9,L25:L25)</f>
        <v>0</v>
      </c>
      <c r="M26" s="63"/>
      <c r="N26" s="63"/>
      <c r="O26" s="63"/>
      <c r="P26" s="63"/>
      <c r="Q26" s="63"/>
      <c r="R26" s="63">
        <f>SUBTOTAL(9,R25:R25)</f>
        <v>620090</v>
      </c>
      <c r="S26" s="63">
        <f>SUBTOTAL(9,S25:S25)</f>
        <v>103735</v>
      </c>
      <c r="T26" s="67"/>
    </row>
    <row r="27" spans="1:20" ht="15.6" outlineLevel="2">
      <c r="A27" s="62"/>
      <c r="B27" s="76" t="s">
        <v>82</v>
      </c>
      <c r="C27" s="77"/>
      <c r="D27" s="77"/>
      <c r="E27" s="78">
        <f>SUBTOTAL(9,E19:E25)</f>
        <v>1423</v>
      </c>
      <c r="F27" s="79">
        <v>8.4407778298326436E-3</v>
      </c>
      <c r="G27" s="79">
        <v>1.0928105723432499E-3</v>
      </c>
      <c r="H27" s="63">
        <f>SUBTOTAL(9,H19:H25)</f>
        <v>882</v>
      </c>
      <c r="I27" s="63">
        <f>SUBTOTAL(9,I19:I25)</f>
        <v>0</v>
      </c>
      <c r="J27" s="63">
        <f>SUBTOTAL(9,J19:J25)</f>
        <v>541</v>
      </c>
      <c r="K27" s="63">
        <f>SUBTOTAL(9,K19:K25)</f>
        <v>1030</v>
      </c>
      <c r="L27" s="63">
        <f>SUBTOTAL(9,L19:L25)</f>
        <v>393</v>
      </c>
      <c r="M27" s="63"/>
      <c r="N27" s="63"/>
      <c r="O27" s="63"/>
      <c r="P27" s="63"/>
      <c r="Q27" s="63"/>
      <c r="R27" s="63">
        <f>SUBTOTAL(9,R19:R25)</f>
        <v>1037770</v>
      </c>
      <c r="S27" s="63">
        <f>SUBTOTAL(9,S19:S25)</f>
        <v>134358</v>
      </c>
      <c r="T27" s="67"/>
    </row>
    <row r="28" spans="1:20" hidden="1" outlineLevel="4">
      <c r="A28" s="62">
        <v>3</v>
      </c>
      <c r="B28" s="63" t="s">
        <v>25</v>
      </c>
      <c r="C28" s="63" t="s">
        <v>4</v>
      </c>
      <c r="D28" s="63" t="s">
        <v>16</v>
      </c>
      <c r="E28" s="64">
        <v>91</v>
      </c>
      <c r="F28" s="65">
        <f t="shared" si="0"/>
        <v>1.1096611721611723E-2</v>
      </c>
      <c r="G28" s="65">
        <f t="shared" si="1"/>
        <v>3.3745421245421243E-3</v>
      </c>
      <c r="H28" s="63">
        <f t="shared" si="2"/>
        <v>91</v>
      </c>
      <c r="I28" s="63">
        <f t="shared" si="3"/>
        <v>0</v>
      </c>
      <c r="J28" s="63">
        <f t="shared" si="4"/>
        <v>0</v>
      </c>
      <c r="K28" s="63">
        <f t="shared" si="5"/>
        <v>0</v>
      </c>
      <c r="L28" s="63">
        <f t="shared" si="6"/>
        <v>91</v>
      </c>
      <c r="M28" s="63">
        <v>1</v>
      </c>
      <c r="N28" s="63">
        <v>27</v>
      </c>
      <c r="O28" s="63">
        <v>17</v>
      </c>
      <c r="P28" s="63">
        <v>3</v>
      </c>
      <c r="Q28" s="63" t="s">
        <v>17</v>
      </c>
      <c r="R28" s="63">
        <v>87246</v>
      </c>
      <c r="S28" s="63">
        <v>26532</v>
      </c>
      <c r="T28" s="67">
        <v>3</v>
      </c>
    </row>
    <row r="29" spans="1:20" hidden="1" outlineLevel="4">
      <c r="A29" s="62">
        <v>3</v>
      </c>
      <c r="B29" s="63" t="s">
        <v>25</v>
      </c>
      <c r="C29" s="63" t="s">
        <v>4</v>
      </c>
      <c r="D29" s="63" t="s">
        <v>19</v>
      </c>
      <c r="E29" s="64">
        <v>140</v>
      </c>
      <c r="F29" s="65">
        <f t="shared" si="0"/>
        <v>1.0203042328042327E-2</v>
      </c>
      <c r="G29" s="65">
        <f t="shared" si="1"/>
        <v>3.9670138888888888E-3</v>
      </c>
      <c r="H29" s="63">
        <f t="shared" si="2"/>
        <v>140</v>
      </c>
      <c r="I29" s="63">
        <f t="shared" si="3"/>
        <v>0</v>
      </c>
      <c r="J29" s="63">
        <f t="shared" si="4"/>
        <v>0</v>
      </c>
      <c r="K29" s="63">
        <f t="shared" si="5"/>
        <v>0</v>
      </c>
      <c r="L29" s="63">
        <f t="shared" si="6"/>
        <v>140</v>
      </c>
      <c r="M29" s="63">
        <v>1</v>
      </c>
      <c r="N29" s="63">
        <v>27</v>
      </c>
      <c r="O29" s="63">
        <v>18</v>
      </c>
      <c r="P29" s="63">
        <v>3</v>
      </c>
      <c r="Q29" s="63" t="s">
        <v>17</v>
      </c>
      <c r="R29" s="63">
        <v>123416</v>
      </c>
      <c r="S29" s="63">
        <v>47985</v>
      </c>
      <c r="T29" s="67">
        <v>3</v>
      </c>
    </row>
    <row r="30" spans="1:20" hidden="1" outlineLevel="4">
      <c r="A30" s="62">
        <v>3</v>
      </c>
      <c r="B30" s="63" t="s">
        <v>25</v>
      </c>
      <c r="C30" s="63" t="s">
        <v>4</v>
      </c>
      <c r="D30" s="63" t="s">
        <v>21</v>
      </c>
      <c r="E30" s="64">
        <v>8</v>
      </c>
      <c r="F30" s="65">
        <f t="shared" si="0"/>
        <v>1.6251446759259259E-2</v>
      </c>
      <c r="G30" s="65">
        <f t="shared" si="1"/>
        <v>5.4282407407407404E-3</v>
      </c>
      <c r="H30" s="63">
        <f t="shared" si="2"/>
        <v>8</v>
      </c>
      <c r="I30" s="63">
        <f t="shared" si="3"/>
        <v>0</v>
      </c>
      <c r="J30" s="63">
        <f t="shared" si="4"/>
        <v>0</v>
      </c>
      <c r="K30" s="63">
        <f t="shared" si="5"/>
        <v>0</v>
      </c>
      <c r="L30" s="63">
        <f t="shared" si="6"/>
        <v>8</v>
      </c>
      <c r="M30" s="63">
        <v>1</v>
      </c>
      <c r="N30" s="63">
        <v>27</v>
      </c>
      <c r="O30" s="63">
        <v>20</v>
      </c>
      <c r="P30" s="63">
        <v>3</v>
      </c>
      <c r="Q30" s="63" t="s">
        <v>17</v>
      </c>
      <c r="R30" s="63">
        <v>11233</v>
      </c>
      <c r="S30" s="63">
        <v>3752</v>
      </c>
      <c r="T30" s="67">
        <v>3</v>
      </c>
    </row>
    <row r="31" spans="1:20" hidden="1" outlineLevel="4">
      <c r="A31" s="62">
        <v>3</v>
      </c>
      <c r="B31" s="63" t="s">
        <v>25</v>
      </c>
      <c r="C31" s="63" t="s">
        <v>4</v>
      </c>
      <c r="D31" s="63" t="s">
        <v>109</v>
      </c>
      <c r="E31" s="64">
        <v>201</v>
      </c>
      <c r="F31" s="65">
        <f t="shared" si="0"/>
        <v>9.6000898286346045E-3</v>
      </c>
      <c r="G31" s="65">
        <f t="shared" si="1"/>
        <v>2.0704348627234199E-3</v>
      </c>
      <c r="H31" s="63">
        <f t="shared" si="2"/>
        <v>201</v>
      </c>
      <c r="I31" s="63">
        <f t="shared" si="3"/>
        <v>0</v>
      </c>
      <c r="J31" s="63">
        <f t="shared" si="4"/>
        <v>0</v>
      </c>
      <c r="K31" s="63">
        <f t="shared" si="5"/>
        <v>201</v>
      </c>
      <c r="L31" s="63">
        <f t="shared" si="6"/>
        <v>0</v>
      </c>
      <c r="M31" s="63">
        <v>3</v>
      </c>
      <c r="N31" s="63">
        <v>27</v>
      </c>
      <c r="O31" s="63">
        <v>162</v>
      </c>
      <c r="P31" s="63">
        <v>3</v>
      </c>
      <c r="Q31" s="63" t="s">
        <v>17</v>
      </c>
      <c r="R31" s="63">
        <v>166719</v>
      </c>
      <c r="S31" s="63">
        <v>35956</v>
      </c>
      <c r="T31" s="67">
        <v>3</v>
      </c>
    </row>
    <row r="32" spans="1:20" hidden="1" outlineLevel="4">
      <c r="A32" s="62">
        <v>3</v>
      </c>
      <c r="B32" s="63" t="s">
        <v>25</v>
      </c>
      <c r="C32" s="63" t="s">
        <v>4</v>
      </c>
      <c r="D32" s="63" t="s">
        <v>107</v>
      </c>
      <c r="E32" s="64">
        <v>29</v>
      </c>
      <c r="F32" s="65">
        <f t="shared" si="0"/>
        <v>1.7821280332056193E-2</v>
      </c>
      <c r="G32" s="65">
        <f t="shared" si="1"/>
        <v>0</v>
      </c>
      <c r="H32" s="63">
        <f t="shared" si="2"/>
        <v>29</v>
      </c>
      <c r="I32" s="63">
        <f t="shared" si="3"/>
        <v>0</v>
      </c>
      <c r="J32" s="63">
        <f t="shared" si="4"/>
        <v>0</v>
      </c>
      <c r="K32" s="63">
        <f t="shared" si="5"/>
        <v>0</v>
      </c>
      <c r="L32" s="63">
        <f t="shared" si="6"/>
        <v>29</v>
      </c>
      <c r="M32" s="63">
        <v>8</v>
      </c>
      <c r="N32" s="63">
        <v>27</v>
      </c>
      <c r="O32" s="63">
        <v>217</v>
      </c>
      <c r="P32" s="63">
        <v>3</v>
      </c>
      <c r="Q32" s="63" t="s">
        <v>17</v>
      </c>
      <c r="R32" s="63">
        <v>44653</v>
      </c>
      <c r="S32" s="63">
        <v>0</v>
      </c>
      <c r="T32" s="67">
        <v>3</v>
      </c>
    </row>
    <row r="33" spans="1:20" outlineLevel="3" collapsed="1">
      <c r="A33" s="62"/>
      <c r="B33" s="63"/>
      <c r="C33" s="126" t="s">
        <v>144</v>
      </c>
      <c r="D33" s="127"/>
      <c r="E33" s="128">
        <f>SUBTOTAL(9,E28:E32)</f>
        <v>469</v>
      </c>
      <c r="F33" s="129"/>
      <c r="G33" s="129"/>
      <c r="H33" s="63">
        <f>SUBTOTAL(9,H28:H32)</f>
        <v>469</v>
      </c>
      <c r="I33" s="63">
        <f>SUBTOTAL(9,I28:I32)</f>
        <v>0</v>
      </c>
      <c r="J33" s="63">
        <f>SUBTOTAL(9,J28:J32)</f>
        <v>0</v>
      </c>
      <c r="K33" s="63">
        <f>SUBTOTAL(9,K28:K32)</f>
        <v>201</v>
      </c>
      <c r="L33" s="63">
        <f>SUBTOTAL(9,L28:L32)</f>
        <v>268</v>
      </c>
      <c r="M33" s="63"/>
      <c r="N33" s="63"/>
      <c r="O33" s="63"/>
      <c r="P33" s="63"/>
      <c r="Q33" s="63"/>
      <c r="R33" s="63">
        <f>SUBTOTAL(9,R28:R32)</f>
        <v>433267</v>
      </c>
      <c r="S33" s="63">
        <f>SUBTOTAL(9,S28:S32)</f>
        <v>114225</v>
      </c>
      <c r="T33" s="67"/>
    </row>
    <row r="34" spans="1:20" hidden="1" outlineLevel="4">
      <c r="A34" s="62">
        <v>3</v>
      </c>
      <c r="B34" s="63" t="s">
        <v>25</v>
      </c>
      <c r="C34" s="63" t="s">
        <v>6</v>
      </c>
      <c r="D34" s="63" t="s">
        <v>114</v>
      </c>
      <c r="E34" s="64">
        <v>176</v>
      </c>
      <c r="F34" s="65">
        <f t="shared" si="0"/>
        <v>2.2029014099326599E-2</v>
      </c>
      <c r="G34" s="65">
        <f t="shared" si="1"/>
        <v>1.6935369318181816E-2</v>
      </c>
      <c r="H34" s="63">
        <f t="shared" si="2"/>
        <v>0</v>
      </c>
      <c r="I34" s="63">
        <f t="shared" si="3"/>
        <v>0</v>
      </c>
      <c r="J34" s="63">
        <f t="shared" si="4"/>
        <v>176</v>
      </c>
      <c r="K34" s="63">
        <f t="shared" si="5"/>
        <v>176</v>
      </c>
      <c r="L34" s="63">
        <f t="shared" si="6"/>
        <v>0</v>
      </c>
      <c r="M34" s="63">
        <v>3</v>
      </c>
      <c r="N34" s="63">
        <v>27</v>
      </c>
      <c r="O34" s="63">
        <v>169</v>
      </c>
      <c r="P34" s="63">
        <v>5</v>
      </c>
      <c r="Q34" s="63" t="s">
        <v>6</v>
      </c>
      <c r="R34" s="63">
        <v>334982</v>
      </c>
      <c r="S34" s="63">
        <v>257526</v>
      </c>
      <c r="T34" s="67">
        <v>3</v>
      </c>
    </row>
    <row r="35" spans="1:20" outlineLevel="3" collapsed="1">
      <c r="A35" s="62"/>
      <c r="B35" s="63"/>
      <c r="C35" s="134" t="s">
        <v>146</v>
      </c>
      <c r="D35" s="135"/>
      <c r="E35" s="136">
        <f>SUBTOTAL(9,E34:E34)</f>
        <v>176</v>
      </c>
      <c r="F35" s="137"/>
      <c r="G35" s="137"/>
      <c r="H35" s="63">
        <f>SUBTOTAL(9,H34:H34)</f>
        <v>0</v>
      </c>
      <c r="I35" s="63">
        <f>SUBTOTAL(9,I34:I34)</f>
        <v>0</v>
      </c>
      <c r="J35" s="63">
        <f>SUBTOTAL(9,J34:J34)</f>
        <v>176</v>
      </c>
      <c r="K35" s="63">
        <f>SUBTOTAL(9,K34:K34)</f>
        <v>176</v>
      </c>
      <c r="L35" s="63">
        <f>SUBTOTAL(9,L34:L34)</f>
        <v>0</v>
      </c>
      <c r="M35" s="63"/>
      <c r="N35" s="63"/>
      <c r="O35" s="63"/>
      <c r="P35" s="63"/>
      <c r="Q35" s="63"/>
      <c r="R35" s="63">
        <f>SUBTOTAL(9,R34:R34)</f>
        <v>334982</v>
      </c>
      <c r="S35" s="63">
        <f>SUBTOTAL(9,S34:S34)</f>
        <v>257526</v>
      </c>
      <c r="T35" s="67"/>
    </row>
    <row r="36" spans="1:20" ht="15.6" outlineLevel="2">
      <c r="A36" s="62"/>
      <c r="B36" s="76" t="s">
        <v>83</v>
      </c>
      <c r="C36" s="77"/>
      <c r="D36" s="77"/>
      <c r="E36" s="78">
        <f>SUBTOTAL(9,E28:E34)</f>
        <v>645</v>
      </c>
      <c r="F36" s="79">
        <v>1.3785691214470285E-2</v>
      </c>
      <c r="G36" s="79">
        <v>6.6708118001722657E-3</v>
      </c>
      <c r="H36" s="63">
        <f>SUBTOTAL(9,H28:H34)</f>
        <v>469</v>
      </c>
      <c r="I36" s="63">
        <f>SUBTOTAL(9,I28:I34)</f>
        <v>0</v>
      </c>
      <c r="J36" s="63">
        <f>SUBTOTAL(9,J28:J34)</f>
        <v>176</v>
      </c>
      <c r="K36" s="63">
        <f>SUBTOTAL(9,K28:K34)</f>
        <v>377</v>
      </c>
      <c r="L36" s="63">
        <f>SUBTOTAL(9,L28:L34)</f>
        <v>268</v>
      </c>
      <c r="M36" s="63"/>
      <c r="N36" s="63"/>
      <c r="O36" s="63"/>
      <c r="P36" s="63"/>
      <c r="Q36" s="63"/>
      <c r="R36" s="63">
        <f>SUBTOTAL(9,R28:R34)</f>
        <v>768249</v>
      </c>
      <c r="S36" s="63">
        <f>SUBTOTAL(9,S28:S34)</f>
        <v>371751</v>
      </c>
      <c r="T36" s="67"/>
    </row>
    <row r="37" spans="1:20" hidden="1" outlineLevel="4">
      <c r="A37" s="62">
        <v>3</v>
      </c>
      <c r="B37" s="63" t="s">
        <v>26</v>
      </c>
      <c r="C37" s="63" t="s">
        <v>4</v>
      </c>
      <c r="D37" s="63" t="s">
        <v>16</v>
      </c>
      <c r="E37" s="64">
        <v>350</v>
      </c>
      <c r="F37" s="65">
        <f t="shared" si="0"/>
        <v>5.712731481481481E-3</v>
      </c>
      <c r="G37" s="65">
        <f t="shared" si="1"/>
        <v>9.7880952380952381E-3</v>
      </c>
      <c r="H37" s="63">
        <f t="shared" si="2"/>
        <v>350</v>
      </c>
      <c r="I37" s="63">
        <f t="shared" si="3"/>
        <v>0</v>
      </c>
      <c r="J37" s="63">
        <f t="shared" si="4"/>
        <v>0</v>
      </c>
      <c r="K37" s="63">
        <f t="shared" si="5"/>
        <v>0</v>
      </c>
      <c r="L37" s="63">
        <f t="shared" si="6"/>
        <v>350</v>
      </c>
      <c r="M37" s="63">
        <v>1</v>
      </c>
      <c r="N37" s="63">
        <v>16</v>
      </c>
      <c r="O37" s="63">
        <v>17</v>
      </c>
      <c r="P37" s="63">
        <v>3</v>
      </c>
      <c r="Q37" s="63" t="s">
        <v>17</v>
      </c>
      <c r="R37" s="63">
        <v>172753</v>
      </c>
      <c r="S37" s="63">
        <v>295992</v>
      </c>
      <c r="T37" s="67">
        <v>3</v>
      </c>
    </row>
    <row r="38" spans="1:20" hidden="1" outlineLevel="4">
      <c r="A38" s="62">
        <v>3</v>
      </c>
      <c r="B38" s="63" t="s">
        <v>26</v>
      </c>
      <c r="C38" s="63" t="s">
        <v>4</v>
      </c>
      <c r="D38" s="63" t="s">
        <v>19</v>
      </c>
      <c r="E38" s="64">
        <v>32</v>
      </c>
      <c r="F38" s="65">
        <f t="shared" si="0"/>
        <v>6.571903935185185E-3</v>
      </c>
      <c r="G38" s="65">
        <f t="shared" si="1"/>
        <v>9.0798611111111115E-3</v>
      </c>
      <c r="H38" s="63">
        <f t="shared" si="2"/>
        <v>32</v>
      </c>
      <c r="I38" s="63">
        <f t="shared" si="3"/>
        <v>0</v>
      </c>
      <c r="J38" s="63">
        <f t="shared" si="4"/>
        <v>0</v>
      </c>
      <c r="K38" s="63">
        <f t="shared" si="5"/>
        <v>0</v>
      </c>
      <c r="L38" s="63">
        <f t="shared" si="6"/>
        <v>32</v>
      </c>
      <c r="M38" s="63">
        <v>1</v>
      </c>
      <c r="N38" s="63">
        <v>16</v>
      </c>
      <c r="O38" s="63">
        <v>18</v>
      </c>
      <c r="P38" s="63">
        <v>3</v>
      </c>
      <c r="Q38" s="63" t="s">
        <v>17</v>
      </c>
      <c r="R38" s="63">
        <v>18170</v>
      </c>
      <c r="S38" s="63">
        <v>25104</v>
      </c>
      <c r="T38" s="67">
        <v>3</v>
      </c>
    </row>
    <row r="39" spans="1:20" hidden="1" outlineLevel="4">
      <c r="A39" s="62">
        <v>3</v>
      </c>
      <c r="B39" s="63" t="s">
        <v>26</v>
      </c>
      <c r="C39" s="63" t="s">
        <v>4</v>
      </c>
      <c r="D39" s="63" t="s">
        <v>20</v>
      </c>
      <c r="E39" s="64">
        <v>520</v>
      </c>
      <c r="F39" s="65">
        <f t="shared" si="0"/>
        <v>6.7209535256410255E-3</v>
      </c>
      <c r="G39" s="65">
        <f t="shared" si="1"/>
        <v>1.2641292735042733E-2</v>
      </c>
      <c r="H39" s="63">
        <f t="shared" si="2"/>
        <v>520</v>
      </c>
      <c r="I39" s="63">
        <f t="shared" si="3"/>
        <v>0</v>
      </c>
      <c r="J39" s="63">
        <f t="shared" si="4"/>
        <v>0</v>
      </c>
      <c r="K39" s="63">
        <f t="shared" si="5"/>
        <v>0</v>
      </c>
      <c r="L39" s="63">
        <f t="shared" si="6"/>
        <v>520</v>
      </c>
      <c r="M39" s="63">
        <v>1</v>
      </c>
      <c r="N39" s="63">
        <v>16</v>
      </c>
      <c r="O39" s="63">
        <v>19</v>
      </c>
      <c r="P39" s="63">
        <v>3</v>
      </c>
      <c r="Q39" s="63" t="s">
        <v>17</v>
      </c>
      <c r="R39" s="63">
        <v>301959</v>
      </c>
      <c r="S39" s="63">
        <v>567948</v>
      </c>
      <c r="T39" s="67">
        <v>3</v>
      </c>
    </row>
    <row r="40" spans="1:20" hidden="1" outlineLevel="4">
      <c r="A40" s="62">
        <v>3</v>
      </c>
      <c r="B40" s="63" t="s">
        <v>26</v>
      </c>
      <c r="C40" s="63" t="s">
        <v>4</v>
      </c>
      <c r="D40" s="63" t="s">
        <v>21</v>
      </c>
      <c r="E40" s="64">
        <v>20</v>
      </c>
      <c r="F40" s="65">
        <f t="shared" si="0"/>
        <v>5.7552083333333335E-3</v>
      </c>
      <c r="G40" s="65">
        <f t="shared" si="1"/>
        <v>8.1504629629629635E-3</v>
      </c>
      <c r="H40" s="63">
        <f t="shared" si="2"/>
        <v>20</v>
      </c>
      <c r="I40" s="63">
        <f t="shared" si="3"/>
        <v>0</v>
      </c>
      <c r="J40" s="63">
        <f t="shared" si="4"/>
        <v>0</v>
      </c>
      <c r="K40" s="63">
        <f t="shared" si="5"/>
        <v>0</v>
      </c>
      <c r="L40" s="63">
        <f t="shared" si="6"/>
        <v>20</v>
      </c>
      <c r="M40" s="63">
        <v>1</v>
      </c>
      <c r="N40" s="63">
        <v>16</v>
      </c>
      <c r="O40" s="63">
        <v>20</v>
      </c>
      <c r="P40" s="63">
        <v>3</v>
      </c>
      <c r="Q40" s="63" t="s">
        <v>17</v>
      </c>
      <c r="R40" s="63">
        <v>9945</v>
      </c>
      <c r="S40" s="63">
        <v>14084</v>
      </c>
      <c r="T40" s="67">
        <v>3</v>
      </c>
    </row>
    <row r="41" spans="1:20" hidden="1" outlineLevel="4">
      <c r="A41" s="62">
        <v>3</v>
      </c>
      <c r="B41" s="63" t="s">
        <v>26</v>
      </c>
      <c r="C41" s="63" t="s">
        <v>4</v>
      </c>
      <c r="D41" s="63" t="s">
        <v>22</v>
      </c>
      <c r="E41" s="64">
        <v>37</v>
      </c>
      <c r="F41" s="65">
        <f t="shared" si="0"/>
        <v>7.5772647647647639E-3</v>
      </c>
      <c r="G41" s="65">
        <f t="shared" si="1"/>
        <v>4.362487487487487E-3</v>
      </c>
      <c r="H41" s="63">
        <f t="shared" si="2"/>
        <v>37</v>
      </c>
      <c r="I41" s="63">
        <f t="shared" si="3"/>
        <v>0</v>
      </c>
      <c r="J41" s="63">
        <f t="shared" si="4"/>
        <v>0</v>
      </c>
      <c r="K41" s="63">
        <f t="shared" si="5"/>
        <v>0</v>
      </c>
      <c r="L41" s="63">
        <f t="shared" si="6"/>
        <v>37</v>
      </c>
      <c r="M41" s="63">
        <v>1</v>
      </c>
      <c r="N41" s="63">
        <v>16</v>
      </c>
      <c r="O41" s="63">
        <v>21</v>
      </c>
      <c r="P41" s="63">
        <v>3</v>
      </c>
      <c r="Q41" s="63" t="s">
        <v>17</v>
      </c>
      <c r="R41" s="63">
        <v>24223</v>
      </c>
      <c r="S41" s="63">
        <v>13946</v>
      </c>
      <c r="T41" s="67">
        <v>3</v>
      </c>
    </row>
    <row r="42" spans="1:20" hidden="1" outlineLevel="4">
      <c r="A42" s="62">
        <v>3</v>
      </c>
      <c r="B42" s="63" t="s">
        <v>26</v>
      </c>
      <c r="C42" s="63" t="s">
        <v>4</v>
      </c>
      <c r="D42" s="63" t="s">
        <v>115</v>
      </c>
      <c r="E42" s="64">
        <v>1216</v>
      </c>
      <c r="F42" s="65">
        <f t="shared" si="0"/>
        <v>7.6306176139132563E-3</v>
      </c>
      <c r="G42" s="65">
        <f t="shared" si="1"/>
        <v>2.7866296600877194E-3</v>
      </c>
      <c r="H42" s="63">
        <f t="shared" si="2"/>
        <v>1216</v>
      </c>
      <c r="I42" s="63">
        <f t="shared" si="3"/>
        <v>0</v>
      </c>
      <c r="J42" s="63">
        <f t="shared" si="4"/>
        <v>0</v>
      </c>
      <c r="K42" s="63">
        <f t="shared" si="5"/>
        <v>1216</v>
      </c>
      <c r="L42" s="63">
        <f t="shared" si="6"/>
        <v>0</v>
      </c>
      <c r="M42" s="63">
        <v>3</v>
      </c>
      <c r="N42" s="63">
        <v>16</v>
      </c>
      <c r="O42" s="63">
        <v>171</v>
      </c>
      <c r="P42" s="63">
        <v>3</v>
      </c>
      <c r="Q42" s="63" t="s">
        <v>17</v>
      </c>
      <c r="R42" s="63">
        <v>801691</v>
      </c>
      <c r="S42" s="63">
        <v>292770</v>
      </c>
      <c r="T42" s="67">
        <v>3</v>
      </c>
    </row>
    <row r="43" spans="1:20" hidden="1" outlineLevel="4">
      <c r="A43" s="62">
        <v>3</v>
      </c>
      <c r="B43" s="63" t="s">
        <v>26</v>
      </c>
      <c r="C43" s="63" t="s">
        <v>4</v>
      </c>
      <c r="D43" s="63" t="s">
        <v>110</v>
      </c>
      <c r="E43" s="64">
        <v>61</v>
      </c>
      <c r="F43" s="65">
        <f t="shared" si="0"/>
        <v>9.889192471159684E-3</v>
      </c>
      <c r="G43" s="65">
        <f t="shared" si="1"/>
        <v>1.6057604735883425E-3</v>
      </c>
      <c r="H43" s="63">
        <f t="shared" si="2"/>
        <v>61</v>
      </c>
      <c r="I43" s="63">
        <f t="shared" si="3"/>
        <v>0</v>
      </c>
      <c r="J43" s="63">
        <f t="shared" si="4"/>
        <v>0</v>
      </c>
      <c r="K43" s="63">
        <f t="shared" si="5"/>
        <v>61</v>
      </c>
      <c r="L43" s="63">
        <f t="shared" si="6"/>
        <v>0</v>
      </c>
      <c r="M43" s="63">
        <v>3</v>
      </c>
      <c r="N43" s="63">
        <v>16</v>
      </c>
      <c r="O43" s="63">
        <v>207</v>
      </c>
      <c r="P43" s="63">
        <v>3</v>
      </c>
      <c r="Q43" s="63" t="s">
        <v>17</v>
      </c>
      <c r="R43" s="63">
        <v>52120</v>
      </c>
      <c r="S43" s="63">
        <v>8463</v>
      </c>
      <c r="T43" s="67">
        <v>3</v>
      </c>
    </row>
    <row r="44" spans="1:20" hidden="1" outlineLevel="4">
      <c r="A44" s="62">
        <v>3</v>
      </c>
      <c r="B44" s="63" t="s">
        <v>26</v>
      </c>
      <c r="C44" s="63" t="s">
        <v>4</v>
      </c>
      <c r="D44" s="63" t="s">
        <v>107</v>
      </c>
      <c r="E44" s="64">
        <v>370</v>
      </c>
      <c r="F44" s="65">
        <f t="shared" si="0"/>
        <v>5.4354667167167171E-3</v>
      </c>
      <c r="G44" s="65">
        <f t="shared" si="1"/>
        <v>2.8153153153153155E-7</v>
      </c>
      <c r="H44" s="63">
        <f t="shared" si="2"/>
        <v>370</v>
      </c>
      <c r="I44" s="63">
        <f t="shared" si="3"/>
        <v>0</v>
      </c>
      <c r="J44" s="63">
        <f t="shared" si="4"/>
        <v>0</v>
      </c>
      <c r="K44" s="63">
        <f t="shared" si="5"/>
        <v>0</v>
      </c>
      <c r="L44" s="63">
        <f t="shared" si="6"/>
        <v>370</v>
      </c>
      <c r="M44" s="63">
        <v>8</v>
      </c>
      <c r="N44" s="63">
        <v>16</v>
      </c>
      <c r="O44" s="63">
        <v>217</v>
      </c>
      <c r="P44" s="63">
        <v>3</v>
      </c>
      <c r="Q44" s="63" t="s">
        <v>17</v>
      </c>
      <c r="R44" s="63">
        <v>173761</v>
      </c>
      <c r="S44" s="63">
        <v>9</v>
      </c>
      <c r="T44" s="67">
        <v>3</v>
      </c>
    </row>
    <row r="45" spans="1:20" hidden="1" outlineLevel="4">
      <c r="A45" s="62">
        <v>3</v>
      </c>
      <c r="B45" s="63" t="s">
        <v>26</v>
      </c>
      <c r="C45" s="63" t="s">
        <v>4</v>
      </c>
      <c r="D45" s="63" t="s">
        <v>111</v>
      </c>
      <c r="E45" s="64">
        <v>8</v>
      </c>
      <c r="F45" s="65">
        <f t="shared" si="0"/>
        <v>6.9357638888888889E-3</v>
      </c>
      <c r="G45" s="65">
        <f t="shared" si="1"/>
        <v>4.2925347222222219E-3</v>
      </c>
      <c r="H45" s="63">
        <f t="shared" si="2"/>
        <v>8</v>
      </c>
      <c r="I45" s="63">
        <f t="shared" si="3"/>
        <v>0</v>
      </c>
      <c r="J45" s="63">
        <f t="shared" si="4"/>
        <v>0</v>
      </c>
      <c r="K45" s="63">
        <f t="shared" si="5"/>
        <v>8</v>
      </c>
      <c r="L45" s="63">
        <f t="shared" si="6"/>
        <v>0</v>
      </c>
      <c r="M45" s="63">
        <v>3</v>
      </c>
      <c r="N45" s="63">
        <v>16</v>
      </c>
      <c r="O45" s="63">
        <v>224</v>
      </c>
      <c r="P45" s="63">
        <v>3</v>
      </c>
      <c r="Q45" s="63" t="s">
        <v>17</v>
      </c>
      <c r="R45" s="63">
        <v>4794</v>
      </c>
      <c r="S45" s="63">
        <v>2967</v>
      </c>
      <c r="T45" s="67">
        <v>3</v>
      </c>
    </row>
    <row r="46" spans="1:20" outlineLevel="3" collapsed="1">
      <c r="A46" s="62"/>
      <c r="B46" s="63"/>
      <c r="C46" s="126" t="s">
        <v>144</v>
      </c>
      <c r="D46" s="127"/>
      <c r="E46" s="128">
        <f>SUBTOTAL(9,E37:E45)</f>
        <v>2614</v>
      </c>
      <c r="F46" s="129"/>
      <c r="G46" s="129"/>
      <c r="H46" s="63">
        <f>SUBTOTAL(9,H37:H45)</f>
        <v>2614</v>
      </c>
      <c r="I46" s="63">
        <f>SUBTOTAL(9,I37:I45)</f>
        <v>0</v>
      </c>
      <c r="J46" s="63">
        <f>SUBTOTAL(9,J37:J45)</f>
        <v>0</v>
      </c>
      <c r="K46" s="63">
        <f>SUBTOTAL(9,K37:K45)</f>
        <v>1285</v>
      </c>
      <c r="L46" s="63">
        <f>SUBTOTAL(9,L37:L45)</f>
        <v>1329</v>
      </c>
      <c r="M46" s="63"/>
      <c r="N46" s="63"/>
      <c r="O46" s="63"/>
      <c r="P46" s="63"/>
      <c r="Q46" s="63"/>
      <c r="R46" s="63">
        <f>SUBTOTAL(9,R37:R45)</f>
        <v>1559416</v>
      </c>
      <c r="S46" s="63">
        <f>SUBTOTAL(9,S37:S45)</f>
        <v>1221283</v>
      </c>
      <c r="T46" s="67"/>
    </row>
    <row r="47" spans="1:20" ht="15.6" outlineLevel="2">
      <c r="A47" s="62"/>
      <c r="B47" s="76" t="s">
        <v>84</v>
      </c>
      <c r="C47" s="77"/>
      <c r="D47" s="77"/>
      <c r="E47" s="78">
        <f>SUBTOTAL(9,E37:E45)</f>
        <v>2614</v>
      </c>
      <c r="F47" s="79">
        <v>6.9046657598685144E-3</v>
      </c>
      <c r="G47" s="79">
        <v>5.407505702910256E-3</v>
      </c>
      <c r="H47" s="63">
        <f>SUBTOTAL(9,H37:H45)</f>
        <v>2614</v>
      </c>
      <c r="I47" s="63">
        <f>SUBTOTAL(9,I37:I45)</f>
        <v>0</v>
      </c>
      <c r="J47" s="63">
        <f>SUBTOTAL(9,J37:J45)</f>
        <v>0</v>
      </c>
      <c r="K47" s="63">
        <f>SUBTOTAL(9,K37:K45)</f>
        <v>1285</v>
      </c>
      <c r="L47" s="63">
        <f>SUBTOTAL(9,L37:L45)</f>
        <v>1329</v>
      </c>
      <c r="M47" s="63"/>
      <c r="N47" s="63"/>
      <c r="O47" s="63"/>
      <c r="P47" s="63"/>
      <c r="Q47" s="63"/>
      <c r="R47" s="63">
        <f>SUBTOTAL(9,R37:R45)</f>
        <v>1559416</v>
      </c>
      <c r="S47" s="63">
        <f>SUBTOTAL(9,S37:S45)</f>
        <v>1221283</v>
      </c>
      <c r="T47" s="67"/>
    </row>
    <row r="48" spans="1:20" hidden="1" outlineLevel="4">
      <c r="A48" s="62">
        <v>3</v>
      </c>
      <c r="B48" s="63" t="s">
        <v>27</v>
      </c>
      <c r="C48" s="63" t="s">
        <v>4</v>
      </c>
      <c r="D48" s="63" t="s">
        <v>16</v>
      </c>
      <c r="E48" s="64">
        <v>323</v>
      </c>
      <c r="F48" s="65">
        <f t="shared" si="0"/>
        <v>7.5090299277605771E-3</v>
      </c>
      <c r="G48" s="65">
        <f t="shared" si="1"/>
        <v>1.577284715055613E-2</v>
      </c>
      <c r="H48" s="63">
        <f t="shared" si="2"/>
        <v>323</v>
      </c>
      <c r="I48" s="63">
        <f t="shared" si="3"/>
        <v>0</v>
      </c>
      <c r="J48" s="63">
        <f t="shared" si="4"/>
        <v>0</v>
      </c>
      <c r="K48" s="63">
        <f t="shared" si="5"/>
        <v>0</v>
      </c>
      <c r="L48" s="63">
        <f t="shared" si="6"/>
        <v>323</v>
      </c>
      <c r="M48" s="63">
        <v>1</v>
      </c>
      <c r="N48" s="63">
        <v>26</v>
      </c>
      <c r="O48" s="63">
        <v>17</v>
      </c>
      <c r="P48" s="63">
        <v>3</v>
      </c>
      <c r="Q48" s="63" t="s">
        <v>17</v>
      </c>
      <c r="R48" s="63">
        <v>209556</v>
      </c>
      <c r="S48" s="63">
        <v>440176</v>
      </c>
      <c r="T48" s="67">
        <v>3</v>
      </c>
    </row>
    <row r="49" spans="1:20" hidden="1" outlineLevel="4">
      <c r="A49" s="62">
        <v>3</v>
      </c>
      <c r="B49" s="63" t="s">
        <v>27</v>
      </c>
      <c r="C49" s="63" t="s">
        <v>4</v>
      </c>
      <c r="D49" s="63" t="s">
        <v>19</v>
      </c>
      <c r="E49" s="64">
        <v>111</v>
      </c>
      <c r="F49" s="65">
        <f t="shared" si="0"/>
        <v>7.8114572906239563E-3</v>
      </c>
      <c r="G49" s="65">
        <f t="shared" si="1"/>
        <v>1.5344094094094094E-2</v>
      </c>
      <c r="H49" s="63">
        <f t="shared" si="2"/>
        <v>111</v>
      </c>
      <c r="I49" s="63">
        <f t="shared" si="3"/>
        <v>0</v>
      </c>
      <c r="J49" s="63">
        <f t="shared" si="4"/>
        <v>0</v>
      </c>
      <c r="K49" s="63">
        <f t="shared" si="5"/>
        <v>0</v>
      </c>
      <c r="L49" s="63">
        <f t="shared" si="6"/>
        <v>111</v>
      </c>
      <c r="M49" s="63">
        <v>1</v>
      </c>
      <c r="N49" s="63">
        <v>26</v>
      </c>
      <c r="O49" s="63">
        <v>18</v>
      </c>
      <c r="P49" s="63">
        <v>3</v>
      </c>
      <c r="Q49" s="63" t="s">
        <v>17</v>
      </c>
      <c r="R49" s="63">
        <v>74915</v>
      </c>
      <c r="S49" s="63">
        <v>147156</v>
      </c>
      <c r="T49" s="67">
        <v>3</v>
      </c>
    </row>
    <row r="50" spans="1:20" hidden="1" outlineLevel="4">
      <c r="A50" s="62">
        <v>3</v>
      </c>
      <c r="B50" s="63" t="s">
        <v>27</v>
      </c>
      <c r="C50" s="63" t="s">
        <v>4</v>
      </c>
      <c r="D50" s="63" t="s">
        <v>21</v>
      </c>
      <c r="E50" s="64">
        <v>32</v>
      </c>
      <c r="F50" s="65">
        <f t="shared" si="0"/>
        <v>1.0990306712962963E-2</v>
      </c>
      <c r="G50" s="65">
        <f t="shared" si="1"/>
        <v>1.6759259259259258E-2</v>
      </c>
      <c r="H50" s="63">
        <f t="shared" si="2"/>
        <v>32</v>
      </c>
      <c r="I50" s="63">
        <f t="shared" si="3"/>
        <v>0</v>
      </c>
      <c r="J50" s="63">
        <f t="shared" si="4"/>
        <v>0</v>
      </c>
      <c r="K50" s="63">
        <f t="shared" si="5"/>
        <v>0</v>
      </c>
      <c r="L50" s="63">
        <f t="shared" si="6"/>
        <v>32</v>
      </c>
      <c r="M50" s="63">
        <v>1</v>
      </c>
      <c r="N50" s="63">
        <v>26</v>
      </c>
      <c r="O50" s="63">
        <v>20</v>
      </c>
      <c r="P50" s="63">
        <v>3</v>
      </c>
      <c r="Q50" s="63" t="s">
        <v>17</v>
      </c>
      <c r="R50" s="63">
        <v>30386</v>
      </c>
      <c r="S50" s="63">
        <v>46336</v>
      </c>
      <c r="T50" s="67">
        <v>3</v>
      </c>
    </row>
    <row r="51" spans="1:20" hidden="1" outlineLevel="4">
      <c r="A51" s="62">
        <v>3</v>
      </c>
      <c r="B51" s="63" t="s">
        <v>27</v>
      </c>
      <c r="C51" s="63" t="s">
        <v>4</v>
      </c>
      <c r="D51" s="63" t="s">
        <v>109</v>
      </c>
      <c r="E51" s="64">
        <v>378</v>
      </c>
      <c r="F51" s="65">
        <f t="shared" si="0"/>
        <v>8.4440831373701741E-3</v>
      </c>
      <c r="G51" s="65">
        <f t="shared" si="1"/>
        <v>4.4230415931804821E-3</v>
      </c>
      <c r="H51" s="63">
        <f t="shared" si="2"/>
        <v>378</v>
      </c>
      <c r="I51" s="63">
        <f t="shared" si="3"/>
        <v>0</v>
      </c>
      <c r="J51" s="63">
        <f t="shared" si="4"/>
        <v>0</v>
      </c>
      <c r="K51" s="63">
        <f t="shared" si="5"/>
        <v>378</v>
      </c>
      <c r="L51" s="63">
        <f t="shared" si="6"/>
        <v>0</v>
      </c>
      <c r="M51" s="63">
        <v>3</v>
      </c>
      <c r="N51" s="63">
        <v>26</v>
      </c>
      <c r="O51" s="63">
        <v>162</v>
      </c>
      <c r="P51" s="63">
        <v>3</v>
      </c>
      <c r="Q51" s="63" t="s">
        <v>17</v>
      </c>
      <c r="R51" s="63">
        <v>275777</v>
      </c>
      <c r="S51" s="63">
        <v>144453</v>
      </c>
      <c r="T51" s="67">
        <v>3</v>
      </c>
    </row>
    <row r="52" spans="1:20" hidden="1" outlineLevel="4">
      <c r="A52" s="62">
        <v>3</v>
      </c>
      <c r="B52" s="63" t="s">
        <v>27</v>
      </c>
      <c r="C52" s="63" t="s">
        <v>4</v>
      </c>
      <c r="D52" s="63" t="s">
        <v>107</v>
      </c>
      <c r="E52" s="64">
        <v>175</v>
      </c>
      <c r="F52" s="65">
        <f t="shared" si="0"/>
        <v>7.2357804232804235E-3</v>
      </c>
      <c r="G52" s="65">
        <f t="shared" si="1"/>
        <v>3.3068783068783069E-7</v>
      </c>
      <c r="H52" s="63">
        <f t="shared" si="2"/>
        <v>175</v>
      </c>
      <c r="I52" s="63">
        <f t="shared" si="3"/>
        <v>0</v>
      </c>
      <c r="J52" s="63">
        <f t="shared" si="4"/>
        <v>0</v>
      </c>
      <c r="K52" s="63">
        <f t="shared" si="5"/>
        <v>0</v>
      </c>
      <c r="L52" s="63">
        <f t="shared" si="6"/>
        <v>175</v>
      </c>
      <c r="M52" s="63">
        <v>8</v>
      </c>
      <c r="N52" s="63">
        <v>26</v>
      </c>
      <c r="O52" s="63">
        <v>217</v>
      </c>
      <c r="P52" s="63">
        <v>3</v>
      </c>
      <c r="Q52" s="63" t="s">
        <v>17</v>
      </c>
      <c r="R52" s="63">
        <v>109405</v>
      </c>
      <c r="S52" s="63">
        <v>5</v>
      </c>
      <c r="T52" s="67">
        <v>3</v>
      </c>
    </row>
    <row r="53" spans="1:20" outlineLevel="3" collapsed="1">
      <c r="A53" s="62"/>
      <c r="B53" s="63"/>
      <c r="C53" s="126" t="s">
        <v>144</v>
      </c>
      <c r="D53" s="127"/>
      <c r="E53" s="128">
        <f>SUBTOTAL(9,E48:E52)</f>
        <v>1019</v>
      </c>
      <c r="F53" s="129"/>
      <c r="G53" s="129"/>
      <c r="H53" s="63">
        <f>SUBTOTAL(9,H48:H52)</f>
        <v>1019</v>
      </c>
      <c r="I53" s="63">
        <f>SUBTOTAL(9,I48:I52)</f>
        <v>0</v>
      </c>
      <c r="J53" s="63">
        <f>SUBTOTAL(9,J48:J52)</f>
        <v>0</v>
      </c>
      <c r="K53" s="63">
        <f>SUBTOTAL(9,K48:K52)</f>
        <v>378</v>
      </c>
      <c r="L53" s="63">
        <f>SUBTOTAL(9,L48:L52)</f>
        <v>641</v>
      </c>
      <c r="M53" s="63"/>
      <c r="N53" s="63"/>
      <c r="O53" s="63"/>
      <c r="P53" s="63"/>
      <c r="Q53" s="63"/>
      <c r="R53" s="63">
        <f>SUBTOTAL(9,R48:R52)</f>
        <v>700039</v>
      </c>
      <c r="S53" s="63">
        <f>SUBTOTAL(9,S48:S52)</f>
        <v>778126</v>
      </c>
      <c r="T53" s="67"/>
    </row>
    <row r="54" spans="1:20" hidden="1" outlineLevel="4">
      <c r="A54" s="62">
        <v>3</v>
      </c>
      <c r="B54" s="63" t="s">
        <v>27</v>
      </c>
      <c r="C54" s="63" t="s">
        <v>5</v>
      </c>
      <c r="D54" s="63" t="s">
        <v>28</v>
      </c>
      <c r="E54" s="64">
        <v>67</v>
      </c>
      <c r="F54" s="65">
        <f t="shared" si="0"/>
        <v>1.1899357379767829E-2</v>
      </c>
      <c r="G54" s="65">
        <f t="shared" si="1"/>
        <v>2.3697312050856827E-2</v>
      </c>
      <c r="H54" s="63">
        <f t="shared" si="2"/>
        <v>0</v>
      </c>
      <c r="I54" s="63">
        <f t="shared" si="3"/>
        <v>67</v>
      </c>
      <c r="J54" s="63">
        <f t="shared" si="4"/>
        <v>0</v>
      </c>
      <c r="K54" s="63">
        <f t="shared" si="5"/>
        <v>0</v>
      </c>
      <c r="L54" s="63">
        <f t="shared" si="6"/>
        <v>67</v>
      </c>
      <c r="M54" s="63">
        <v>1</v>
      </c>
      <c r="N54" s="63">
        <v>26</v>
      </c>
      <c r="O54" s="63">
        <v>173</v>
      </c>
      <c r="P54" s="63">
        <v>12</v>
      </c>
      <c r="Q54" s="63" t="s">
        <v>29</v>
      </c>
      <c r="R54" s="63">
        <v>68883</v>
      </c>
      <c r="S54" s="63">
        <v>137179</v>
      </c>
      <c r="T54" s="67">
        <v>3</v>
      </c>
    </row>
    <row r="55" spans="1:20" hidden="1" outlineLevel="4">
      <c r="A55" s="62">
        <v>3</v>
      </c>
      <c r="B55" s="63" t="s">
        <v>27</v>
      </c>
      <c r="C55" s="63" t="s">
        <v>5</v>
      </c>
      <c r="D55" s="63" t="s">
        <v>30</v>
      </c>
      <c r="E55" s="64">
        <v>95</v>
      </c>
      <c r="F55" s="65">
        <f t="shared" si="0"/>
        <v>1.4083820662768032E-2</v>
      </c>
      <c r="G55" s="65">
        <f t="shared" si="1"/>
        <v>2.2578094541910333E-2</v>
      </c>
      <c r="H55" s="63">
        <f t="shared" si="2"/>
        <v>0</v>
      </c>
      <c r="I55" s="63">
        <f t="shared" si="3"/>
        <v>95</v>
      </c>
      <c r="J55" s="63">
        <f t="shared" si="4"/>
        <v>0</v>
      </c>
      <c r="K55" s="63">
        <f t="shared" si="5"/>
        <v>0</v>
      </c>
      <c r="L55" s="63">
        <f t="shared" si="6"/>
        <v>95</v>
      </c>
      <c r="M55" s="63">
        <v>1</v>
      </c>
      <c r="N55" s="63">
        <v>26</v>
      </c>
      <c r="O55" s="63">
        <v>174</v>
      </c>
      <c r="P55" s="63">
        <v>12</v>
      </c>
      <c r="Q55" s="63" t="s">
        <v>29</v>
      </c>
      <c r="R55" s="63">
        <v>115600</v>
      </c>
      <c r="S55" s="63">
        <v>185321</v>
      </c>
      <c r="T55" s="67">
        <v>3</v>
      </c>
    </row>
    <row r="56" spans="1:20" hidden="1" outlineLevel="4">
      <c r="A56" s="62">
        <v>3</v>
      </c>
      <c r="B56" s="63" t="s">
        <v>27</v>
      </c>
      <c r="C56" s="63" t="s">
        <v>5</v>
      </c>
      <c r="D56" s="63" t="s">
        <v>31</v>
      </c>
      <c r="E56" s="64">
        <v>26</v>
      </c>
      <c r="F56" s="65">
        <f t="shared" si="0"/>
        <v>1.9610042735042736E-2</v>
      </c>
      <c r="G56" s="65">
        <f t="shared" si="1"/>
        <v>1.3481570512820513E-2</v>
      </c>
      <c r="H56" s="63">
        <f t="shared" si="2"/>
        <v>0</v>
      </c>
      <c r="I56" s="63">
        <f t="shared" si="3"/>
        <v>26</v>
      </c>
      <c r="J56" s="63">
        <f t="shared" si="4"/>
        <v>0</v>
      </c>
      <c r="K56" s="63">
        <f t="shared" si="5"/>
        <v>0</v>
      </c>
      <c r="L56" s="63">
        <f t="shared" si="6"/>
        <v>26</v>
      </c>
      <c r="M56" s="63">
        <v>1</v>
      </c>
      <c r="N56" s="63">
        <v>26</v>
      </c>
      <c r="O56" s="63">
        <v>175</v>
      </c>
      <c r="P56" s="63">
        <v>12</v>
      </c>
      <c r="Q56" s="63" t="s">
        <v>29</v>
      </c>
      <c r="R56" s="63">
        <v>44052</v>
      </c>
      <c r="S56" s="63">
        <v>30285</v>
      </c>
      <c r="T56" s="67">
        <v>3</v>
      </c>
    </row>
    <row r="57" spans="1:20" hidden="1" outlineLevel="4">
      <c r="A57" s="62">
        <v>3</v>
      </c>
      <c r="B57" s="63" t="s">
        <v>27</v>
      </c>
      <c r="C57" s="63" t="s">
        <v>5</v>
      </c>
      <c r="D57" s="63" t="s">
        <v>116</v>
      </c>
      <c r="E57" s="64">
        <v>41</v>
      </c>
      <c r="F57" s="65">
        <f t="shared" si="0"/>
        <v>1.1368845980126469E-2</v>
      </c>
      <c r="G57" s="65">
        <f t="shared" si="1"/>
        <v>1.2905092592592593E-2</v>
      </c>
      <c r="H57" s="63">
        <f t="shared" si="2"/>
        <v>0</v>
      </c>
      <c r="I57" s="63">
        <f t="shared" si="3"/>
        <v>41</v>
      </c>
      <c r="J57" s="63">
        <f t="shared" si="4"/>
        <v>0</v>
      </c>
      <c r="K57" s="63">
        <f t="shared" si="5"/>
        <v>41</v>
      </c>
      <c r="L57" s="63">
        <f t="shared" si="6"/>
        <v>0</v>
      </c>
      <c r="M57" s="63">
        <v>3</v>
      </c>
      <c r="N57" s="63">
        <v>26</v>
      </c>
      <c r="O57" s="63">
        <v>176</v>
      </c>
      <c r="P57" s="63">
        <v>12</v>
      </c>
      <c r="Q57" s="63" t="s">
        <v>29</v>
      </c>
      <c r="R57" s="63">
        <v>40273</v>
      </c>
      <c r="S57" s="63">
        <v>45715</v>
      </c>
      <c r="T57" s="67">
        <v>3</v>
      </c>
    </row>
    <row r="58" spans="1:20" hidden="1" outlineLevel="4">
      <c r="A58" s="62">
        <v>3</v>
      </c>
      <c r="B58" s="63" t="s">
        <v>27</v>
      </c>
      <c r="C58" s="63" t="s">
        <v>5</v>
      </c>
      <c r="D58" s="63" t="s">
        <v>117</v>
      </c>
      <c r="E58" s="64">
        <v>106</v>
      </c>
      <c r="F58" s="65">
        <f t="shared" si="0"/>
        <v>1.2607551537386444E-2</v>
      </c>
      <c r="G58" s="65">
        <f t="shared" si="1"/>
        <v>1.9010198287910552E-2</v>
      </c>
      <c r="H58" s="63">
        <f t="shared" si="2"/>
        <v>0</v>
      </c>
      <c r="I58" s="63">
        <f t="shared" si="3"/>
        <v>106</v>
      </c>
      <c r="J58" s="63">
        <f t="shared" si="4"/>
        <v>0</v>
      </c>
      <c r="K58" s="63">
        <f t="shared" si="5"/>
        <v>106</v>
      </c>
      <c r="L58" s="63">
        <f t="shared" si="6"/>
        <v>0</v>
      </c>
      <c r="M58" s="63">
        <v>3</v>
      </c>
      <c r="N58" s="63">
        <v>26</v>
      </c>
      <c r="O58" s="63">
        <v>177</v>
      </c>
      <c r="P58" s="63">
        <v>12</v>
      </c>
      <c r="Q58" s="63" t="s">
        <v>29</v>
      </c>
      <c r="R58" s="63">
        <v>115465</v>
      </c>
      <c r="S58" s="63">
        <v>174103</v>
      </c>
      <c r="T58" s="67">
        <v>3</v>
      </c>
    </row>
    <row r="59" spans="1:20" hidden="1" outlineLevel="4">
      <c r="A59" s="62">
        <v>3</v>
      </c>
      <c r="B59" s="63" t="s">
        <v>27</v>
      </c>
      <c r="C59" s="63" t="s">
        <v>5</v>
      </c>
      <c r="D59" s="63" t="s">
        <v>118</v>
      </c>
      <c r="E59" s="64">
        <v>16</v>
      </c>
      <c r="F59" s="65">
        <f t="shared" si="0"/>
        <v>2.0249565972222223E-2</v>
      </c>
      <c r="G59" s="65">
        <f t="shared" si="1"/>
        <v>1.4638310185185185E-2</v>
      </c>
      <c r="H59" s="63">
        <f t="shared" si="2"/>
        <v>0</v>
      </c>
      <c r="I59" s="63">
        <f t="shared" si="3"/>
        <v>16</v>
      </c>
      <c r="J59" s="63">
        <f t="shared" si="4"/>
        <v>0</v>
      </c>
      <c r="K59" s="63">
        <f t="shared" si="5"/>
        <v>16</v>
      </c>
      <c r="L59" s="63">
        <f t="shared" si="6"/>
        <v>0</v>
      </c>
      <c r="M59" s="63">
        <v>3</v>
      </c>
      <c r="N59" s="63">
        <v>26</v>
      </c>
      <c r="O59" s="63">
        <v>178</v>
      </c>
      <c r="P59" s="63">
        <v>12</v>
      </c>
      <c r="Q59" s="63" t="s">
        <v>29</v>
      </c>
      <c r="R59" s="63">
        <v>27993</v>
      </c>
      <c r="S59" s="63">
        <v>20236</v>
      </c>
      <c r="T59" s="67">
        <v>3</v>
      </c>
    </row>
    <row r="60" spans="1:20" hidden="1" outlineLevel="4">
      <c r="A60" s="62">
        <v>3</v>
      </c>
      <c r="B60" s="63" t="s">
        <v>27</v>
      </c>
      <c r="C60" s="63" t="s">
        <v>5</v>
      </c>
      <c r="D60" s="63" t="s">
        <v>32</v>
      </c>
      <c r="E60" s="64">
        <v>14</v>
      </c>
      <c r="F60" s="65">
        <f t="shared" si="0"/>
        <v>2.4422123015873015E-2</v>
      </c>
      <c r="G60" s="65">
        <f t="shared" si="1"/>
        <v>1.9043485449735449E-2</v>
      </c>
      <c r="H60" s="63">
        <f t="shared" si="2"/>
        <v>0</v>
      </c>
      <c r="I60" s="63">
        <f t="shared" si="3"/>
        <v>14</v>
      </c>
      <c r="J60" s="63">
        <f t="shared" si="4"/>
        <v>0</v>
      </c>
      <c r="K60" s="63">
        <f t="shared" si="5"/>
        <v>0</v>
      </c>
      <c r="L60" s="63">
        <f t="shared" si="6"/>
        <v>14</v>
      </c>
      <c r="M60" s="63">
        <v>1</v>
      </c>
      <c r="N60" s="63">
        <v>26</v>
      </c>
      <c r="O60" s="63">
        <v>199</v>
      </c>
      <c r="P60" s="63">
        <v>12</v>
      </c>
      <c r="Q60" s="63" t="s">
        <v>29</v>
      </c>
      <c r="R60" s="63">
        <v>29541</v>
      </c>
      <c r="S60" s="63">
        <v>23035</v>
      </c>
      <c r="T60" s="67">
        <v>3</v>
      </c>
    </row>
    <row r="61" spans="1:20" hidden="1" outlineLevel="4">
      <c r="A61" s="62">
        <v>3</v>
      </c>
      <c r="B61" s="63" t="s">
        <v>27</v>
      </c>
      <c r="C61" s="63" t="s">
        <v>5</v>
      </c>
      <c r="D61" s="63" t="s">
        <v>119</v>
      </c>
      <c r="E61" s="64">
        <v>26</v>
      </c>
      <c r="F61" s="65">
        <f t="shared" si="0"/>
        <v>1.5217681623931625E-2</v>
      </c>
      <c r="G61" s="65">
        <f t="shared" si="1"/>
        <v>2.9980858262108261E-2</v>
      </c>
      <c r="H61" s="63">
        <f t="shared" si="2"/>
        <v>0</v>
      </c>
      <c r="I61" s="63">
        <f t="shared" si="3"/>
        <v>26</v>
      </c>
      <c r="J61" s="63">
        <f t="shared" si="4"/>
        <v>0</v>
      </c>
      <c r="K61" s="63">
        <f t="shared" si="5"/>
        <v>26</v>
      </c>
      <c r="L61" s="63">
        <f t="shared" si="6"/>
        <v>0</v>
      </c>
      <c r="M61" s="63">
        <v>3</v>
      </c>
      <c r="N61" s="63">
        <v>26</v>
      </c>
      <c r="O61" s="63">
        <v>200</v>
      </c>
      <c r="P61" s="63">
        <v>12</v>
      </c>
      <c r="Q61" s="63" t="s">
        <v>29</v>
      </c>
      <c r="R61" s="63">
        <v>34185</v>
      </c>
      <c r="S61" s="63">
        <v>67349</v>
      </c>
      <c r="T61" s="67">
        <v>3</v>
      </c>
    </row>
    <row r="62" spans="1:20" outlineLevel="3" collapsed="1">
      <c r="A62" s="62"/>
      <c r="B62" s="63"/>
      <c r="C62" s="130" t="s">
        <v>145</v>
      </c>
      <c r="D62" s="131"/>
      <c r="E62" s="132">
        <f>SUBTOTAL(9,E54:E61)</f>
        <v>391</v>
      </c>
      <c r="F62" s="133"/>
      <c r="G62" s="133"/>
      <c r="H62" s="63">
        <f>SUBTOTAL(9,H54:H61)</f>
        <v>0</v>
      </c>
      <c r="I62" s="63">
        <f>SUBTOTAL(9,I54:I61)</f>
        <v>391</v>
      </c>
      <c r="J62" s="63">
        <f>SUBTOTAL(9,J54:J61)</f>
        <v>0</v>
      </c>
      <c r="K62" s="63">
        <f>SUBTOTAL(9,K54:K61)</f>
        <v>189</v>
      </c>
      <c r="L62" s="63">
        <f>SUBTOTAL(9,L54:L61)</f>
        <v>202</v>
      </c>
      <c r="M62" s="63"/>
      <c r="N62" s="63"/>
      <c r="O62" s="63"/>
      <c r="P62" s="63"/>
      <c r="Q62" s="63"/>
      <c r="R62" s="63">
        <f>SUBTOTAL(9,R54:R61)</f>
        <v>475992</v>
      </c>
      <c r="S62" s="63">
        <f>SUBTOTAL(9,S54:S61)</f>
        <v>683223</v>
      </c>
      <c r="T62" s="67"/>
    </row>
    <row r="63" spans="1:20" hidden="1" outlineLevel="4">
      <c r="A63" s="62">
        <v>3</v>
      </c>
      <c r="B63" s="63" t="s">
        <v>27</v>
      </c>
      <c r="C63" s="63" t="s">
        <v>6</v>
      </c>
      <c r="D63" s="63" t="s">
        <v>33</v>
      </c>
      <c r="E63" s="64">
        <v>33</v>
      </c>
      <c r="F63" s="65">
        <f t="shared" si="0"/>
        <v>6.8718434343434344E-3</v>
      </c>
      <c r="G63" s="65">
        <f t="shared" si="1"/>
        <v>1.4793771043771042E-3</v>
      </c>
      <c r="H63" s="63">
        <f t="shared" si="2"/>
        <v>0</v>
      </c>
      <c r="I63" s="63">
        <f t="shared" si="3"/>
        <v>0</v>
      </c>
      <c r="J63" s="63">
        <f t="shared" si="4"/>
        <v>33</v>
      </c>
      <c r="K63" s="63">
        <f t="shared" si="5"/>
        <v>0</v>
      </c>
      <c r="L63" s="63">
        <f t="shared" si="6"/>
        <v>33</v>
      </c>
      <c r="M63" s="63">
        <v>1</v>
      </c>
      <c r="N63" s="63">
        <v>26</v>
      </c>
      <c r="O63" s="63">
        <v>86</v>
      </c>
      <c r="P63" s="63">
        <v>5</v>
      </c>
      <c r="Q63" s="63" t="s">
        <v>6</v>
      </c>
      <c r="R63" s="63">
        <v>19593</v>
      </c>
      <c r="S63" s="63">
        <v>4218</v>
      </c>
      <c r="T63" s="67">
        <v>3</v>
      </c>
    </row>
    <row r="64" spans="1:20" hidden="1" outlineLevel="4">
      <c r="A64" s="62">
        <v>3</v>
      </c>
      <c r="B64" s="63" t="s">
        <v>27</v>
      </c>
      <c r="C64" s="63" t="s">
        <v>6</v>
      </c>
      <c r="D64" s="63" t="s">
        <v>34</v>
      </c>
      <c r="E64" s="64">
        <v>887</v>
      </c>
      <c r="F64" s="65">
        <f t="shared" si="0"/>
        <v>8.8554976199423773E-3</v>
      </c>
      <c r="G64" s="65">
        <f t="shared" si="1"/>
        <v>1.3749138794939245E-3</v>
      </c>
      <c r="H64" s="63">
        <f t="shared" si="2"/>
        <v>0</v>
      </c>
      <c r="I64" s="63">
        <f t="shared" si="3"/>
        <v>0</v>
      </c>
      <c r="J64" s="63">
        <f t="shared" si="4"/>
        <v>887</v>
      </c>
      <c r="K64" s="63">
        <f t="shared" si="5"/>
        <v>0</v>
      </c>
      <c r="L64" s="63">
        <f t="shared" si="6"/>
        <v>887</v>
      </c>
      <c r="M64" s="63">
        <v>1</v>
      </c>
      <c r="N64" s="63">
        <v>26</v>
      </c>
      <c r="O64" s="63">
        <v>103</v>
      </c>
      <c r="P64" s="63">
        <v>5</v>
      </c>
      <c r="Q64" s="63" t="s">
        <v>6</v>
      </c>
      <c r="R64" s="63">
        <v>678657</v>
      </c>
      <c r="S64" s="63">
        <v>105369</v>
      </c>
      <c r="T64" s="67">
        <v>3</v>
      </c>
    </row>
    <row r="65" spans="1:20" hidden="1" outlineLevel="4">
      <c r="A65" s="62">
        <v>3</v>
      </c>
      <c r="B65" s="63" t="s">
        <v>27</v>
      </c>
      <c r="C65" s="63" t="s">
        <v>6</v>
      </c>
      <c r="D65" s="63" t="s">
        <v>114</v>
      </c>
      <c r="E65" s="64">
        <v>243</v>
      </c>
      <c r="F65" s="65">
        <f t="shared" si="0"/>
        <v>7.7745865721688765E-3</v>
      </c>
      <c r="G65" s="65">
        <f t="shared" si="1"/>
        <v>1.1021566834324037E-3</v>
      </c>
      <c r="H65" s="63">
        <f t="shared" si="2"/>
        <v>0</v>
      </c>
      <c r="I65" s="63">
        <f t="shared" si="3"/>
        <v>0</v>
      </c>
      <c r="J65" s="63">
        <f t="shared" si="4"/>
        <v>243</v>
      </c>
      <c r="K65" s="63">
        <f t="shared" si="5"/>
        <v>243</v>
      </c>
      <c r="L65" s="63">
        <f t="shared" si="6"/>
        <v>0</v>
      </c>
      <c r="M65" s="63">
        <v>3</v>
      </c>
      <c r="N65" s="63">
        <v>26</v>
      </c>
      <c r="O65" s="63">
        <v>169</v>
      </c>
      <c r="P65" s="63">
        <v>5</v>
      </c>
      <c r="Q65" s="63" t="s">
        <v>6</v>
      </c>
      <c r="R65" s="63">
        <v>163229</v>
      </c>
      <c r="S65" s="63">
        <v>23140</v>
      </c>
      <c r="T65" s="67">
        <v>3</v>
      </c>
    </row>
    <row r="66" spans="1:20" hidden="1" outlineLevel="4">
      <c r="A66" s="62">
        <v>3</v>
      </c>
      <c r="B66" s="63" t="s">
        <v>27</v>
      </c>
      <c r="C66" s="63" t="s">
        <v>6</v>
      </c>
      <c r="D66" s="63" t="s">
        <v>35</v>
      </c>
      <c r="E66" s="64">
        <v>49</v>
      </c>
      <c r="F66" s="65">
        <f t="shared" si="0"/>
        <v>2.4718679138321993E-2</v>
      </c>
      <c r="G66" s="65">
        <f t="shared" si="1"/>
        <v>1.4472316704459561E-3</v>
      </c>
      <c r="H66" s="63">
        <f t="shared" si="2"/>
        <v>0</v>
      </c>
      <c r="I66" s="63">
        <f t="shared" si="3"/>
        <v>0</v>
      </c>
      <c r="J66" s="63">
        <f t="shared" si="4"/>
        <v>49</v>
      </c>
      <c r="K66" s="63">
        <f t="shared" si="5"/>
        <v>0</v>
      </c>
      <c r="L66" s="63">
        <f t="shared" si="6"/>
        <v>49</v>
      </c>
      <c r="M66" s="63">
        <v>1</v>
      </c>
      <c r="N66" s="63">
        <v>26</v>
      </c>
      <c r="O66" s="63">
        <v>172</v>
      </c>
      <c r="P66" s="63">
        <v>5</v>
      </c>
      <c r="Q66" s="63" t="s">
        <v>6</v>
      </c>
      <c r="R66" s="63">
        <v>104649</v>
      </c>
      <c r="S66" s="63">
        <v>6127</v>
      </c>
      <c r="T66" s="67">
        <v>3</v>
      </c>
    </row>
    <row r="67" spans="1:20" outlineLevel="3" collapsed="1">
      <c r="A67" s="62"/>
      <c r="B67" s="63"/>
      <c r="C67" s="134" t="s">
        <v>146</v>
      </c>
      <c r="D67" s="135"/>
      <c r="E67" s="136">
        <f>SUBTOTAL(9,E63:E66)</f>
        <v>1212</v>
      </c>
      <c r="F67" s="137"/>
      <c r="G67" s="137"/>
      <c r="H67" s="63">
        <f>SUBTOTAL(9,H63:H66)</f>
        <v>0</v>
      </c>
      <c r="I67" s="63">
        <f>SUBTOTAL(9,I63:I66)</f>
        <v>0</v>
      </c>
      <c r="J67" s="63">
        <f>SUBTOTAL(9,J63:J66)</f>
        <v>1212</v>
      </c>
      <c r="K67" s="63">
        <f>SUBTOTAL(9,K63:K66)</f>
        <v>243</v>
      </c>
      <c r="L67" s="63">
        <f>SUBTOTAL(9,L63:L66)</f>
        <v>969</v>
      </c>
      <c r="M67" s="63"/>
      <c r="N67" s="63"/>
      <c r="O67" s="63"/>
      <c r="P67" s="63"/>
      <c r="Q67" s="63"/>
      <c r="R67" s="63">
        <f>SUBTOTAL(9,R63:R66)</f>
        <v>966128</v>
      </c>
      <c r="S67" s="63">
        <f>SUBTOTAL(9,S63:S66)</f>
        <v>138854</v>
      </c>
      <c r="T67" s="67"/>
    </row>
    <row r="68" spans="1:20" ht="15.6" outlineLevel="2">
      <c r="A68" s="62"/>
      <c r="B68" s="76" t="s">
        <v>85</v>
      </c>
      <c r="C68" s="77"/>
      <c r="D68" s="77"/>
      <c r="E68" s="78">
        <f>SUBTOTAL(9,E48:E66)</f>
        <v>2622</v>
      </c>
      <c r="F68" s="79">
        <v>9.4559523052801086E-3</v>
      </c>
      <c r="G68" s="79">
        <v>7.0636415162301886E-3</v>
      </c>
      <c r="H68" s="63">
        <f>SUBTOTAL(9,H48:H66)</f>
        <v>1019</v>
      </c>
      <c r="I68" s="63">
        <f>SUBTOTAL(9,I48:I66)</f>
        <v>391</v>
      </c>
      <c r="J68" s="63">
        <f>SUBTOTAL(9,J48:J66)</f>
        <v>1212</v>
      </c>
      <c r="K68" s="63">
        <f>SUBTOTAL(9,K48:K66)</f>
        <v>810</v>
      </c>
      <c r="L68" s="63">
        <f>SUBTOTAL(9,L48:L66)</f>
        <v>1812</v>
      </c>
      <c r="M68" s="63"/>
      <c r="N68" s="63"/>
      <c r="O68" s="63"/>
      <c r="P68" s="63"/>
      <c r="Q68" s="63"/>
      <c r="R68" s="63">
        <f>SUBTOTAL(9,R48:R66)</f>
        <v>2142159</v>
      </c>
      <c r="S68" s="63">
        <f>SUBTOTAL(9,S48:S66)</f>
        <v>1600203</v>
      </c>
      <c r="T68" s="67"/>
    </row>
    <row r="69" spans="1:20" hidden="1" outlineLevel="4">
      <c r="A69" s="62">
        <v>3</v>
      </c>
      <c r="B69" s="63" t="s">
        <v>36</v>
      </c>
      <c r="C69" s="63" t="s">
        <v>4</v>
      </c>
      <c r="D69" s="63" t="s">
        <v>16</v>
      </c>
      <c r="E69" s="64">
        <v>140</v>
      </c>
      <c r="F69" s="65">
        <f t="shared" si="0"/>
        <v>6.1727843915343915E-3</v>
      </c>
      <c r="G69" s="65">
        <f t="shared" si="1"/>
        <v>2.5054563492063493E-3</v>
      </c>
      <c r="H69" s="63">
        <f t="shared" si="2"/>
        <v>140</v>
      </c>
      <c r="I69" s="63">
        <f t="shared" si="3"/>
        <v>0</v>
      </c>
      <c r="J69" s="63">
        <f t="shared" si="4"/>
        <v>0</v>
      </c>
      <c r="K69" s="63">
        <f t="shared" si="5"/>
        <v>0</v>
      </c>
      <c r="L69" s="63">
        <f t="shared" si="6"/>
        <v>140</v>
      </c>
      <c r="M69" s="63">
        <v>1</v>
      </c>
      <c r="N69" s="63">
        <v>18</v>
      </c>
      <c r="O69" s="63">
        <v>17</v>
      </c>
      <c r="P69" s="63">
        <v>3</v>
      </c>
      <c r="Q69" s="63" t="s">
        <v>17</v>
      </c>
      <c r="R69" s="63">
        <v>74666</v>
      </c>
      <c r="S69" s="63">
        <v>30306</v>
      </c>
      <c r="T69" s="67">
        <v>3</v>
      </c>
    </row>
    <row r="70" spans="1:20" hidden="1" outlineLevel="4">
      <c r="A70" s="62">
        <v>3</v>
      </c>
      <c r="B70" s="63" t="s">
        <v>36</v>
      </c>
      <c r="C70" s="63" t="s">
        <v>4</v>
      </c>
      <c r="D70" s="63" t="s">
        <v>19</v>
      </c>
      <c r="E70" s="64">
        <v>519</v>
      </c>
      <c r="F70" s="65">
        <f t="shared" si="0"/>
        <v>5.3283112110183405E-3</v>
      </c>
      <c r="G70" s="65">
        <f t="shared" si="1"/>
        <v>2.4646533575965177E-3</v>
      </c>
      <c r="H70" s="63">
        <f t="shared" si="2"/>
        <v>519</v>
      </c>
      <c r="I70" s="63">
        <f t="shared" si="3"/>
        <v>0</v>
      </c>
      <c r="J70" s="63">
        <f t="shared" si="4"/>
        <v>0</v>
      </c>
      <c r="K70" s="63">
        <f t="shared" si="5"/>
        <v>0</v>
      </c>
      <c r="L70" s="63">
        <f t="shared" si="6"/>
        <v>519</v>
      </c>
      <c r="M70" s="63">
        <v>1</v>
      </c>
      <c r="N70" s="63">
        <v>18</v>
      </c>
      <c r="O70" s="63">
        <v>18</v>
      </c>
      <c r="P70" s="63">
        <v>3</v>
      </c>
      <c r="Q70" s="63" t="s">
        <v>17</v>
      </c>
      <c r="R70" s="63">
        <v>238930</v>
      </c>
      <c r="S70" s="63">
        <v>110519</v>
      </c>
      <c r="T70" s="67">
        <v>3</v>
      </c>
    </row>
    <row r="71" spans="1:20" hidden="1" outlineLevel="4">
      <c r="A71" s="62">
        <v>3</v>
      </c>
      <c r="B71" s="63" t="s">
        <v>36</v>
      </c>
      <c r="C71" s="63" t="s">
        <v>4</v>
      </c>
      <c r="D71" s="63" t="s">
        <v>21</v>
      </c>
      <c r="E71" s="64">
        <v>179</v>
      </c>
      <c r="F71" s="65">
        <f t="shared" si="0"/>
        <v>6.1205514173391269E-3</v>
      </c>
      <c r="G71" s="65">
        <f t="shared" si="1"/>
        <v>2.6868663356093524E-3</v>
      </c>
      <c r="H71" s="63">
        <f t="shared" si="2"/>
        <v>179</v>
      </c>
      <c r="I71" s="63">
        <f t="shared" si="3"/>
        <v>0</v>
      </c>
      <c r="J71" s="63">
        <f t="shared" si="4"/>
        <v>0</v>
      </c>
      <c r="K71" s="63">
        <f t="shared" si="5"/>
        <v>0</v>
      </c>
      <c r="L71" s="63">
        <f t="shared" si="6"/>
        <v>179</v>
      </c>
      <c r="M71" s="63">
        <v>1</v>
      </c>
      <c r="N71" s="63">
        <v>18</v>
      </c>
      <c r="O71" s="63">
        <v>20</v>
      </c>
      <c r="P71" s="63">
        <v>3</v>
      </c>
      <c r="Q71" s="63" t="s">
        <v>17</v>
      </c>
      <c r="R71" s="63">
        <v>94658</v>
      </c>
      <c r="S71" s="63">
        <v>41554</v>
      </c>
      <c r="T71" s="67">
        <v>3</v>
      </c>
    </row>
    <row r="72" spans="1:20" hidden="1" outlineLevel="4">
      <c r="A72" s="62">
        <v>3</v>
      </c>
      <c r="B72" s="63" t="s">
        <v>36</v>
      </c>
      <c r="C72" s="63" t="s">
        <v>4</v>
      </c>
      <c r="D72" s="63" t="s">
        <v>107</v>
      </c>
      <c r="E72" s="64">
        <v>63</v>
      </c>
      <c r="F72" s="65">
        <f t="shared" si="0"/>
        <v>4.3400940623162841E-3</v>
      </c>
      <c r="G72" s="65">
        <f t="shared" si="1"/>
        <v>3.6743092298647851E-7</v>
      </c>
      <c r="H72" s="63">
        <f t="shared" si="2"/>
        <v>63</v>
      </c>
      <c r="I72" s="63">
        <f t="shared" si="3"/>
        <v>0</v>
      </c>
      <c r="J72" s="63">
        <f t="shared" si="4"/>
        <v>0</v>
      </c>
      <c r="K72" s="63">
        <f t="shared" si="5"/>
        <v>0</v>
      </c>
      <c r="L72" s="63">
        <f t="shared" si="6"/>
        <v>63</v>
      </c>
      <c r="M72" s="63">
        <v>8</v>
      </c>
      <c r="N72" s="63">
        <v>18</v>
      </c>
      <c r="O72" s="63">
        <v>217</v>
      </c>
      <c r="P72" s="63">
        <v>3</v>
      </c>
      <c r="Q72" s="63" t="s">
        <v>17</v>
      </c>
      <c r="R72" s="63">
        <v>23624</v>
      </c>
      <c r="S72" s="63">
        <v>2</v>
      </c>
      <c r="T72" s="67">
        <v>3</v>
      </c>
    </row>
    <row r="73" spans="1:20" outlineLevel="3" collapsed="1">
      <c r="A73" s="62"/>
      <c r="B73" s="63"/>
      <c r="C73" s="126" t="s">
        <v>144</v>
      </c>
      <c r="D73" s="127"/>
      <c r="E73" s="128">
        <f>SUBTOTAL(9,E69:E72)</f>
        <v>901</v>
      </c>
      <c r="F73" s="129"/>
      <c r="G73" s="129"/>
      <c r="H73" s="63">
        <f>SUBTOTAL(9,H69:H72)</f>
        <v>901</v>
      </c>
      <c r="I73" s="63">
        <f>SUBTOTAL(9,I69:I72)</f>
        <v>0</v>
      </c>
      <c r="J73" s="63">
        <f>SUBTOTAL(9,J69:J72)</f>
        <v>0</v>
      </c>
      <c r="K73" s="63">
        <f>SUBTOTAL(9,K69:K72)</f>
        <v>0</v>
      </c>
      <c r="L73" s="63">
        <f>SUBTOTAL(9,L69:L72)</f>
        <v>901</v>
      </c>
      <c r="M73" s="63"/>
      <c r="N73" s="63"/>
      <c r="O73" s="63"/>
      <c r="P73" s="63"/>
      <c r="Q73" s="63"/>
      <c r="R73" s="63">
        <f>SUBTOTAL(9,R69:R72)</f>
        <v>431878</v>
      </c>
      <c r="S73" s="63">
        <f>SUBTOTAL(9,S69:S72)</f>
        <v>182381</v>
      </c>
      <c r="T73" s="67"/>
    </row>
    <row r="74" spans="1:20" hidden="1" outlineLevel="4">
      <c r="A74" s="62">
        <v>3</v>
      </c>
      <c r="B74" s="63" t="s">
        <v>36</v>
      </c>
      <c r="C74" s="63" t="s">
        <v>6</v>
      </c>
      <c r="D74" s="63" t="s">
        <v>37</v>
      </c>
      <c r="E74" s="64">
        <v>1412</v>
      </c>
      <c r="F74" s="65">
        <f t="shared" si="0"/>
        <v>1.2505287023921938E-2</v>
      </c>
      <c r="G74" s="65">
        <f t="shared" si="1"/>
        <v>4.6084979278145002E-3</v>
      </c>
      <c r="H74" s="63">
        <f t="shared" si="2"/>
        <v>0</v>
      </c>
      <c r="I74" s="63">
        <f t="shared" si="3"/>
        <v>0</v>
      </c>
      <c r="J74" s="63">
        <f t="shared" si="4"/>
        <v>1412</v>
      </c>
      <c r="K74" s="63">
        <f t="shared" si="5"/>
        <v>0</v>
      </c>
      <c r="L74" s="63">
        <f t="shared" si="6"/>
        <v>1412</v>
      </c>
      <c r="M74" s="63">
        <v>1</v>
      </c>
      <c r="N74" s="63">
        <v>18</v>
      </c>
      <c r="O74" s="63">
        <v>87</v>
      </c>
      <c r="P74" s="63">
        <v>5</v>
      </c>
      <c r="Q74" s="63" t="s">
        <v>6</v>
      </c>
      <c r="R74" s="63">
        <v>1525605</v>
      </c>
      <c r="S74" s="63">
        <v>562222</v>
      </c>
      <c r="T74" s="67">
        <v>3</v>
      </c>
    </row>
    <row r="75" spans="1:20" outlineLevel="3" collapsed="1">
      <c r="A75" s="62"/>
      <c r="B75" s="63"/>
      <c r="C75" s="134" t="s">
        <v>146</v>
      </c>
      <c r="D75" s="135"/>
      <c r="E75" s="136">
        <f>SUBTOTAL(9,E74:E74)</f>
        <v>1412</v>
      </c>
      <c r="F75" s="137"/>
      <c r="G75" s="137"/>
      <c r="H75" s="63">
        <f>SUBTOTAL(9,H74:H74)</f>
        <v>0</v>
      </c>
      <c r="I75" s="63">
        <f>SUBTOTAL(9,I74:I74)</f>
        <v>0</v>
      </c>
      <c r="J75" s="63">
        <f>SUBTOTAL(9,J74:J74)</f>
        <v>1412</v>
      </c>
      <c r="K75" s="63">
        <f>SUBTOTAL(9,K74:K74)</f>
        <v>0</v>
      </c>
      <c r="L75" s="63">
        <f>SUBTOTAL(9,L74:L74)</f>
        <v>1412</v>
      </c>
      <c r="M75" s="63"/>
      <c r="N75" s="63"/>
      <c r="O75" s="63"/>
      <c r="P75" s="63"/>
      <c r="Q75" s="63"/>
      <c r="R75" s="63">
        <f>SUBTOTAL(9,R74:R74)</f>
        <v>1525605</v>
      </c>
      <c r="S75" s="63">
        <f>SUBTOTAL(9,S74:S74)</f>
        <v>562222</v>
      </c>
      <c r="T75" s="67"/>
    </row>
    <row r="76" spans="1:20" ht="15.6" outlineLevel="2">
      <c r="A76" s="62"/>
      <c r="B76" s="76" t="s">
        <v>86</v>
      </c>
      <c r="C76" s="77"/>
      <c r="D76" s="77"/>
      <c r="E76" s="78">
        <f>SUBTOTAL(9,E69:E74)</f>
        <v>2313</v>
      </c>
      <c r="F76" s="79">
        <v>9.7950943539735161E-3</v>
      </c>
      <c r="G76" s="79">
        <v>3.7259361339290003E-3</v>
      </c>
      <c r="H76" s="63">
        <f>SUBTOTAL(9,H69:H74)</f>
        <v>901</v>
      </c>
      <c r="I76" s="63">
        <f>SUBTOTAL(9,I69:I74)</f>
        <v>0</v>
      </c>
      <c r="J76" s="63">
        <f>SUBTOTAL(9,J69:J74)</f>
        <v>1412</v>
      </c>
      <c r="K76" s="63">
        <f>SUBTOTAL(9,K69:K74)</f>
        <v>0</v>
      </c>
      <c r="L76" s="63">
        <f>SUBTOTAL(9,L69:L74)</f>
        <v>2313</v>
      </c>
      <c r="M76" s="63"/>
      <c r="N76" s="63"/>
      <c r="O76" s="63"/>
      <c r="P76" s="63"/>
      <c r="Q76" s="63"/>
      <c r="R76" s="63">
        <f>SUBTOTAL(9,R69:R74)</f>
        <v>1957483</v>
      </c>
      <c r="S76" s="63">
        <f>SUBTOTAL(9,S69:S74)</f>
        <v>744603</v>
      </c>
      <c r="T76" s="67"/>
    </row>
    <row r="77" spans="1:20" ht="17.399999999999999" outlineLevel="1">
      <c r="A77" s="138" t="s">
        <v>104</v>
      </c>
      <c r="B77" s="88"/>
      <c r="C77" s="88"/>
      <c r="D77" s="88"/>
      <c r="E77" s="89">
        <f>SUBTOTAL(9,E5:E74)</f>
        <v>11544</v>
      </c>
      <c r="F77" s="90"/>
      <c r="G77" s="90"/>
      <c r="H77" s="63">
        <f>SUBTOTAL(9,H5:H74)</f>
        <v>7810</v>
      </c>
      <c r="I77" s="63">
        <f>SUBTOTAL(9,I5:I74)</f>
        <v>393</v>
      </c>
      <c r="J77" s="63">
        <f>SUBTOTAL(9,J5:J74)</f>
        <v>3341</v>
      </c>
      <c r="K77" s="63">
        <f>SUBTOTAL(9,K5:K74)</f>
        <v>4133</v>
      </c>
      <c r="L77" s="63">
        <f>SUBTOTAL(9,L5:L74)</f>
        <v>7411</v>
      </c>
      <c r="M77" s="63"/>
      <c r="N77" s="63"/>
      <c r="O77" s="63"/>
      <c r="P77" s="63"/>
      <c r="Q77" s="63"/>
      <c r="R77" s="63">
        <f>SUBTOTAL(9,R5:R74)</f>
        <v>8929321</v>
      </c>
      <c r="S77" s="63">
        <f>SUBTOTAL(9,S5:S74)</f>
        <v>4512817</v>
      </c>
      <c r="T77" s="67"/>
    </row>
    <row r="78" spans="1:20" hidden="1" outlineLevel="4">
      <c r="A78" s="91">
        <v>12</v>
      </c>
      <c r="B78" s="80" t="s">
        <v>38</v>
      </c>
      <c r="C78" s="80" t="s">
        <v>4</v>
      </c>
      <c r="D78" s="80" t="s">
        <v>16</v>
      </c>
      <c r="E78" s="81">
        <v>240</v>
      </c>
      <c r="F78" s="82">
        <f t="shared" si="0"/>
        <v>9.5411844135802476E-3</v>
      </c>
      <c r="G78" s="82">
        <f t="shared" si="1"/>
        <v>4.0359278549382711E-3</v>
      </c>
      <c r="H78" s="63">
        <f t="shared" si="2"/>
        <v>240</v>
      </c>
      <c r="I78" s="63">
        <f t="shared" si="3"/>
        <v>0</v>
      </c>
      <c r="J78" s="63">
        <f t="shared" si="4"/>
        <v>0</v>
      </c>
      <c r="K78" s="63">
        <f t="shared" si="5"/>
        <v>0</v>
      </c>
      <c r="L78" s="63">
        <f t="shared" si="6"/>
        <v>240</v>
      </c>
      <c r="M78" s="63">
        <v>1</v>
      </c>
      <c r="N78" s="63">
        <v>9</v>
      </c>
      <c r="O78" s="63">
        <v>17</v>
      </c>
      <c r="P78" s="63">
        <v>3</v>
      </c>
      <c r="Q78" s="63" t="s">
        <v>17</v>
      </c>
      <c r="R78" s="63">
        <v>197846</v>
      </c>
      <c r="S78" s="63">
        <v>83689</v>
      </c>
      <c r="T78" s="67">
        <v>3</v>
      </c>
    </row>
    <row r="79" spans="1:20" hidden="1" outlineLevel="4">
      <c r="A79" s="62">
        <v>12</v>
      </c>
      <c r="B79" s="63" t="s">
        <v>38</v>
      </c>
      <c r="C79" s="63" t="s">
        <v>4</v>
      </c>
      <c r="D79" s="63" t="s">
        <v>19</v>
      </c>
      <c r="E79" s="64">
        <v>132</v>
      </c>
      <c r="F79" s="65">
        <f t="shared" si="0"/>
        <v>1.1430362654320987E-2</v>
      </c>
      <c r="G79" s="65">
        <f t="shared" si="1"/>
        <v>3.1580562570145904E-3</v>
      </c>
      <c r="H79" s="63">
        <f t="shared" si="2"/>
        <v>132</v>
      </c>
      <c r="I79" s="63">
        <f t="shared" si="3"/>
        <v>0</v>
      </c>
      <c r="J79" s="63">
        <f t="shared" si="4"/>
        <v>0</v>
      </c>
      <c r="K79" s="63">
        <f t="shared" si="5"/>
        <v>0</v>
      </c>
      <c r="L79" s="63">
        <f t="shared" si="6"/>
        <v>132</v>
      </c>
      <c r="M79" s="63">
        <v>1</v>
      </c>
      <c r="N79" s="63">
        <v>9</v>
      </c>
      <c r="O79" s="63">
        <v>18</v>
      </c>
      <c r="P79" s="63">
        <v>3</v>
      </c>
      <c r="Q79" s="63" t="s">
        <v>17</v>
      </c>
      <c r="R79" s="63">
        <v>130361</v>
      </c>
      <c r="S79" s="63">
        <v>36017</v>
      </c>
      <c r="T79" s="67">
        <v>3</v>
      </c>
    </row>
    <row r="80" spans="1:20" hidden="1" outlineLevel="4">
      <c r="A80" s="62">
        <v>12</v>
      </c>
      <c r="B80" s="63" t="s">
        <v>38</v>
      </c>
      <c r="C80" s="63" t="s">
        <v>4</v>
      </c>
      <c r="D80" s="63" t="s">
        <v>20</v>
      </c>
      <c r="E80" s="64">
        <v>892</v>
      </c>
      <c r="F80" s="65">
        <f t="shared" si="0"/>
        <v>7.825501370204286E-3</v>
      </c>
      <c r="G80" s="65">
        <f t="shared" si="1"/>
        <v>4.418493605713337E-3</v>
      </c>
      <c r="H80" s="63">
        <f t="shared" si="2"/>
        <v>892</v>
      </c>
      <c r="I80" s="63">
        <f t="shared" si="3"/>
        <v>0</v>
      </c>
      <c r="J80" s="63">
        <f t="shared" si="4"/>
        <v>0</v>
      </c>
      <c r="K80" s="63">
        <f t="shared" si="5"/>
        <v>0</v>
      </c>
      <c r="L80" s="63">
        <f t="shared" si="6"/>
        <v>892</v>
      </c>
      <c r="M80" s="63">
        <v>1</v>
      </c>
      <c r="N80" s="63">
        <v>9</v>
      </c>
      <c r="O80" s="63">
        <v>19</v>
      </c>
      <c r="P80" s="63">
        <v>3</v>
      </c>
      <c r="Q80" s="63" t="s">
        <v>17</v>
      </c>
      <c r="R80" s="63">
        <v>603102</v>
      </c>
      <c r="S80" s="63">
        <v>340528</v>
      </c>
      <c r="T80" s="67">
        <v>3</v>
      </c>
    </row>
    <row r="81" spans="1:20" hidden="1" outlineLevel="4">
      <c r="A81" s="62">
        <v>12</v>
      </c>
      <c r="B81" s="63" t="s">
        <v>38</v>
      </c>
      <c r="C81" s="63" t="s">
        <v>4</v>
      </c>
      <c r="D81" s="63" t="s">
        <v>21</v>
      </c>
      <c r="E81" s="64">
        <v>32</v>
      </c>
      <c r="F81" s="65">
        <f t="shared" si="0"/>
        <v>8.2736545138888881E-3</v>
      </c>
      <c r="G81" s="65">
        <f t="shared" si="1"/>
        <v>4.3189380787037037E-3</v>
      </c>
      <c r="H81" s="63">
        <f t="shared" si="2"/>
        <v>32</v>
      </c>
      <c r="I81" s="63">
        <f t="shared" si="3"/>
        <v>0</v>
      </c>
      <c r="J81" s="63">
        <f t="shared" si="4"/>
        <v>0</v>
      </c>
      <c r="K81" s="63">
        <f t="shared" si="5"/>
        <v>0</v>
      </c>
      <c r="L81" s="63">
        <f t="shared" si="6"/>
        <v>32</v>
      </c>
      <c r="M81" s="63">
        <v>1</v>
      </c>
      <c r="N81" s="63">
        <v>9</v>
      </c>
      <c r="O81" s="63">
        <v>20</v>
      </c>
      <c r="P81" s="63">
        <v>3</v>
      </c>
      <c r="Q81" s="63" t="s">
        <v>17</v>
      </c>
      <c r="R81" s="63">
        <v>22875</v>
      </c>
      <c r="S81" s="63">
        <v>11941</v>
      </c>
      <c r="T81" s="67">
        <v>3</v>
      </c>
    </row>
    <row r="82" spans="1:20" hidden="1" outlineLevel="4">
      <c r="A82" s="62">
        <v>12</v>
      </c>
      <c r="B82" s="63" t="s">
        <v>38</v>
      </c>
      <c r="C82" s="63" t="s">
        <v>4</v>
      </c>
      <c r="D82" s="63" t="s">
        <v>108</v>
      </c>
      <c r="E82" s="64">
        <v>162</v>
      </c>
      <c r="F82" s="65">
        <f t="shared" si="0"/>
        <v>1.2420910493827162E-2</v>
      </c>
      <c r="G82" s="65">
        <f t="shared" si="1"/>
        <v>1.062028463648834E-3</v>
      </c>
      <c r="H82" s="63">
        <f t="shared" si="2"/>
        <v>162</v>
      </c>
      <c r="I82" s="63">
        <f t="shared" si="3"/>
        <v>0</v>
      </c>
      <c r="J82" s="63">
        <f t="shared" si="4"/>
        <v>0</v>
      </c>
      <c r="K82" s="63">
        <f t="shared" si="5"/>
        <v>162</v>
      </c>
      <c r="L82" s="63">
        <f t="shared" si="6"/>
        <v>0</v>
      </c>
      <c r="M82" s="63">
        <v>3</v>
      </c>
      <c r="N82" s="63">
        <v>9</v>
      </c>
      <c r="O82" s="63">
        <v>58</v>
      </c>
      <c r="P82" s="63">
        <v>3</v>
      </c>
      <c r="Q82" s="63" t="s">
        <v>17</v>
      </c>
      <c r="R82" s="63">
        <v>173853</v>
      </c>
      <c r="S82" s="63">
        <v>14865</v>
      </c>
      <c r="T82" s="67">
        <v>3</v>
      </c>
    </row>
    <row r="83" spans="1:20" hidden="1" outlineLevel="4">
      <c r="A83" s="62">
        <v>12</v>
      </c>
      <c r="B83" s="63" t="s">
        <v>38</v>
      </c>
      <c r="C83" s="63" t="s">
        <v>4</v>
      </c>
      <c r="D83" s="63" t="s">
        <v>109</v>
      </c>
      <c r="E83" s="64">
        <v>193</v>
      </c>
      <c r="F83" s="65">
        <f t="shared" si="0"/>
        <v>1.0637953367875649E-2</v>
      </c>
      <c r="G83" s="65">
        <f t="shared" si="1"/>
        <v>2.7143902322011131E-3</v>
      </c>
      <c r="H83" s="63">
        <f t="shared" si="2"/>
        <v>193</v>
      </c>
      <c r="I83" s="63">
        <f t="shared" si="3"/>
        <v>0</v>
      </c>
      <c r="J83" s="63">
        <f t="shared" si="4"/>
        <v>0</v>
      </c>
      <c r="K83" s="63">
        <f t="shared" si="5"/>
        <v>193</v>
      </c>
      <c r="L83" s="63">
        <f t="shared" si="6"/>
        <v>0</v>
      </c>
      <c r="M83" s="63">
        <v>3</v>
      </c>
      <c r="N83" s="63">
        <v>9</v>
      </c>
      <c r="O83" s="63">
        <v>162</v>
      </c>
      <c r="P83" s="63">
        <v>3</v>
      </c>
      <c r="Q83" s="63" t="s">
        <v>17</v>
      </c>
      <c r="R83" s="63">
        <v>177390</v>
      </c>
      <c r="S83" s="63">
        <v>45263</v>
      </c>
      <c r="T83" s="67">
        <v>3</v>
      </c>
    </row>
    <row r="84" spans="1:20" hidden="1" outlineLevel="4">
      <c r="A84" s="62">
        <v>12</v>
      </c>
      <c r="B84" s="63" t="s">
        <v>38</v>
      </c>
      <c r="C84" s="63" t="s">
        <v>4</v>
      </c>
      <c r="D84" s="63" t="s">
        <v>107</v>
      </c>
      <c r="E84" s="64">
        <v>65</v>
      </c>
      <c r="F84" s="65">
        <f t="shared" si="0"/>
        <v>1.3864138176638176E-2</v>
      </c>
      <c r="G84" s="65">
        <f t="shared" si="1"/>
        <v>0</v>
      </c>
      <c r="H84" s="63">
        <f t="shared" si="2"/>
        <v>65</v>
      </c>
      <c r="I84" s="63">
        <f t="shared" si="3"/>
        <v>0</v>
      </c>
      <c r="J84" s="63">
        <f t="shared" si="4"/>
        <v>0</v>
      </c>
      <c r="K84" s="63">
        <f t="shared" si="5"/>
        <v>0</v>
      </c>
      <c r="L84" s="63">
        <f t="shared" si="6"/>
        <v>65</v>
      </c>
      <c r="M84" s="63">
        <v>8</v>
      </c>
      <c r="N84" s="63">
        <v>9</v>
      </c>
      <c r="O84" s="63">
        <v>217</v>
      </c>
      <c r="P84" s="63">
        <v>3</v>
      </c>
      <c r="Q84" s="63" t="s">
        <v>17</v>
      </c>
      <c r="R84" s="63">
        <v>77861</v>
      </c>
      <c r="S84" s="63">
        <v>0</v>
      </c>
      <c r="T84" s="67">
        <v>3</v>
      </c>
    </row>
    <row r="85" spans="1:20" outlineLevel="3" collapsed="1">
      <c r="A85" s="62"/>
      <c r="B85" s="63"/>
      <c r="C85" s="126" t="s">
        <v>144</v>
      </c>
      <c r="D85" s="127"/>
      <c r="E85" s="128">
        <f>SUBTOTAL(9,E78:E84)</f>
        <v>1716</v>
      </c>
      <c r="F85" s="129"/>
      <c r="G85" s="129"/>
      <c r="H85" s="63">
        <f>SUBTOTAL(9,H78:H84)</f>
        <v>1716</v>
      </c>
      <c r="I85" s="63">
        <f>SUBTOTAL(9,I78:I84)</f>
        <v>0</v>
      </c>
      <c r="J85" s="63">
        <f>SUBTOTAL(9,J78:J84)</f>
        <v>0</v>
      </c>
      <c r="K85" s="63">
        <f>SUBTOTAL(9,K78:K84)</f>
        <v>355</v>
      </c>
      <c r="L85" s="63">
        <f>SUBTOTAL(9,L78:L84)</f>
        <v>1361</v>
      </c>
      <c r="M85" s="63"/>
      <c r="N85" s="63"/>
      <c r="O85" s="63"/>
      <c r="P85" s="63"/>
      <c r="Q85" s="63"/>
      <c r="R85" s="63">
        <f>SUBTOTAL(9,R78:R84)</f>
        <v>1383288</v>
      </c>
      <c r="S85" s="63">
        <f>SUBTOTAL(9,S78:S84)</f>
        <v>532303</v>
      </c>
      <c r="T85" s="67"/>
    </row>
    <row r="86" spans="1:20" ht="15.6" outlineLevel="2">
      <c r="A86" s="62"/>
      <c r="B86" s="76" t="s">
        <v>87</v>
      </c>
      <c r="C86" s="77"/>
      <c r="D86" s="77"/>
      <c r="E86" s="78">
        <f>SUBTOTAL(9,E78:E84)</f>
        <v>1716</v>
      </c>
      <c r="F86" s="79">
        <v>9.3299987049987043E-3</v>
      </c>
      <c r="G86" s="79">
        <v>3.5902764288180951E-3</v>
      </c>
      <c r="H86" s="63">
        <f>SUBTOTAL(9,H78:H84)</f>
        <v>1716</v>
      </c>
      <c r="I86" s="63">
        <f>SUBTOTAL(9,I78:I84)</f>
        <v>0</v>
      </c>
      <c r="J86" s="63">
        <f>SUBTOTAL(9,J78:J84)</f>
        <v>0</v>
      </c>
      <c r="K86" s="63">
        <f>SUBTOTAL(9,K78:K84)</f>
        <v>355</v>
      </c>
      <c r="L86" s="63">
        <f>SUBTOTAL(9,L78:L84)</f>
        <v>1361</v>
      </c>
      <c r="M86" s="63"/>
      <c r="N86" s="63"/>
      <c r="O86" s="63"/>
      <c r="P86" s="63"/>
      <c r="Q86" s="63"/>
      <c r="R86" s="63">
        <f>SUBTOTAL(9,R78:R84)</f>
        <v>1383288</v>
      </c>
      <c r="S86" s="63">
        <f>SUBTOTAL(9,S78:S84)</f>
        <v>532303</v>
      </c>
      <c r="T86" s="67"/>
    </row>
    <row r="87" spans="1:20" hidden="1" outlineLevel="4">
      <c r="A87" s="62">
        <v>12</v>
      </c>
      <c r="B87" s="63" t="s">
        <v>39</v>
      </c>
      <c r="C87" s="63" t="s">
        <v>4</v>
      </c>
      <c r="D87" s="63" t="s">
        <v>16</v>
      </c>
      <c r="E87" s="64">
        <v>209</v>
      </c>
      <c r="F87" s="65">
        <f t="shared" si="0"/>
        <v>5.1244351408825089E-3</v>
      </c>
      <c r="G87" s="65">
        <f t="shared" si="1"/>
        <v>6.6878211944001419E-3</v>
      </c>
      <c r="H87" s="63">
        <f t="shared" si="2"/>
        <v>209</v>
      </c>
      <c r="I87" s="63">
        <f t="shared" si="3"/>
        <v>0</v>
      </c>
      <c r="J87" s="63">
        <f t="shared" si="4"/>
        <v>0</v>
      </c>
      <c r="K87" s="63">
        <f t="shared" si="5"/>
        <v>0</v>
      </c>
      <c r="L87" s="63">
        <f t="shared" si="6"/>
        <v>209</v>
      </c>
      <c r="M87" s="63">
        <v>1</v>
      </c>
      <c r="N87" s="63">
        <v>10</v>
      </c>
      <c r="O87" s="63">
        <v>17</v>
      </c>
      <c r="P87" s="63">
        <v>3</v>
      </c>
      <c r="Q87" s="63" t="s">
        <v>17</v>
      </c>
      <c r="R87" s="63">
        <v>92535</v>
      </c>
      <c r="S87" s="63">
        <v>120766</v>
      </c>
      <c r="T87" s="67">
        <v>3</v>
      </c>
    </row>
    <row r="88" spans="1:20" hidden="1" outlineLevel="4">
      <c r="A88" s="62">
        <v>12</v>
      </c>
      <c r="B88" s="63" t="s">
        <v>39</v>
      </c>
      <c r="C88" s="63" t="s">
        <v>4</v>
      </c>
      <c r="D88" s="63" t="s">
        <v>19</v>
      </c>
      <c r="E88" s="64">
        <v>154</v>
      </c>
      <c r="F88" s="65">
        <f t="shared" si="0"/>
        <v>8.114252645502645E-3</v>
      </c>
      <c r="G88" s="65">
        <f t="shared" si="1"/>
        <v>2.7598905723905725E-3</v>
      </c>
      <c r="H88" s="63">
        <f t="shared" si="2"/>
        <v>154</v>
      </c>
      <c r="I88" s="63">
        <f t="shared" si="3"/>
        <v>0</v>
      </c>
      <c r="J88" s="63">
        <f t="shared" si="4"/>
        <v>0</v>
      </c>
      <c r="K88" s="63">
        <f t="shared" si="5"/>
        <v>0</v>
      </c>
      <c r="L88" s="63">
        <f t="shared" si="6"/>
        <v>154</v>
      </c>
      <c r="M88" s="63">
        <v>1</v>
      </c>
      <c r="N88" s="63">
        <v>10</v>
      </c>
      <c r="O88" s="63">
        <v>18</v>
      </c>
      <c r="P88" s="63">
        <v>3</v>
      </c>
      <c r="Q88" s="63" t="s">
        <v>17</v>
      </c>
      <c r="R88" s="63">
        <v>107965</v>
      </c>
      <c r="S88" s="63">
        <v>36722</v>
      </c>
      <c r="T88" s="67">
        <v>3</v>
      </c>
    </row>
    <row r="89" spans="1:20" hidden="1" outlineLevel="4">
      <c r="A89" s="62">
        <v>12</v>
      </c>
      <c r="B89" s="63" t="s">
        <v>39</v>
      </c>
      <c r="C89" s="63" t="s">
        <v>4</v>
      </c>
      <c r="D89" s="63" t="s">
        <v>20</v>
      </c>
      <c r="E89" s="64">
        <v>317</v>
      </c>
      <c r="F89" s="65">
        <f t="shared" si="0"/>
        <v>1.0458946722747985E-2</v>
      </c>
      <c r="G89" s="65">
        <f t="shared" si="1"/>
        <v>6.9081887486855936E-3</v>
      </c>
      <c r="H89" s="63">
        <f t="shared" si="2"/>
        <v>317</v>
      </c>
      <c r="I89" s="63">
        <f t="shared" si="3"/>
        <v>0</v>
      </c>
      <c r="J89" s="63">
        <f t="shared" si="4"/>
        <v>0</v>
      </c>
      <c r="K89" s="63">
        <f t="shared" si="5"/>
        <v>0</v>
      </c>
      <c r="L89" s="63">
        <f t="shared" si="6"/>
        <v>317</v>
      </c>
      <c r="M89" s="63">
        <v>1</v>
      </c>
      <c r="N89" s="63">
        <v>10</v>
      </c>
      <c r="O89" s="63">
        <v>19</v>
      </c>
      <c r="P89" s="63">
        <v>3</v>
      </c>
      <c r="Q89" s="63" t="s">
        <v>17</v>
      </c>
      <c r="R89" s="63">
        <v>286458</v>
      </c>
      <c r="S89" s="63">
        <v>189207</v>
      </c>
      <c r="T89" s="67">
        <v>3</v>
      </c>
    </row>
    <row r="90" spans="1:20" hidden="1" outlineLevel="4">
      <c r="A90" s="62">
        <v>12</v>
      </c>
      <c r="B90" s="63" t="s">
        <v>39</v>
      </c>
      <c r="C90" s="63" t="s">
        <v>4</v>
      </c>
      <c r="D90" s="63" t="s">
        <v>21</v>
      </c>
      <c r="E90" s="64">
        <v>95</v>
      </c>
      <c r="F90" s="65">
        <f t="shared" si="0"/>
        <v>7.3155458089668611E-3</v>
      </c>
      <c r="G90" s="65">
        <f t="shared" si="1"/>
        <v>2.5476364522417153E-3</v>
      </c>
      <c r="H90" s="63">
        <f t="shared" si="2"/>
        <v>95</v>
      </c>
      <c r="I90" s="63">
        <f t="shared" si="3"/>
        <v>0</v>
      </c>
      <c r="J90" s="63">
        <f t="shared" si="4"/>
        <v>0</v>
      </c>
      <c r="K90" s="63">
        <f t="shared" si="5"/>
        <v>0</v>
      </c>
      <c r="L90" s="63">
        <f t="shared" si="6"/>
        <v>95</v>
      </c>
      <c r="M90" s="63">
        <v>1</v>
      </c>
      <c r="N90" s="63">
        <v>10</v>
      </c>
      <c r="O90" s="63">
        <v>20</v>
      </c>
      <c r="P90" s="63">
        <v>3</v>
      </c>
      <c r="Q90" s="63" t="s">
        <v>17</v>
      </c>
      <c r="R90" s="63">
        <v>60046</v>
      </c>
      <c r="S90" s="63">
        <v>20911</v>
      </c>
      <c r="T90" s="67">
        <v>3</v>
      </c>
    </row>
    <row r="91" spans="1:20" hidden="1" outlineLevel="4">
      <c r="A91" s="62">
        <v>12</v>
      </c>
      <c r="B91" s="63" t="s">
        <v>39</v>
      </c>
      <c r="C91" s="63" t="s">
        <v>4</v>
      </c>
      <c r="D91" s="63" t="s">
        <v>22</v>
      </c>
      <c r="E91" s="64">
        <v>38</v>
      </c>
      <c r="F91" s="65">
        <f t="shared" ref="F91:F177" si="7">R91/E91/86400</f>
        <v>8.712231968810916E-3</v>
      </c>
      <c r="G91" s="65">
        <f t="shared" ref="G91:G177" si="8">S91/E91/86400</f>
        <v>2.7966617933723194E-3</v>
      </c>
      <c r="H91" s="63">
        <f t="shared" ref="H91:H177" si="9">IF(C91="ATENCIÓN CIUDADANÍA",E91,0)</f>
        <v>38</v>
      </c>
      <c r="I91" s="63">
        <f t="shared" ref="I91:I177" si="10">IF(C91="OTROS TEMAS GENERALITAT",E91,0)</f>
        <v>0</v>
      </c>
      <c r="J91" s="63">
        <f t="shared" ref="J91:J177" si="11">IF(C91="TEMAS MUNICIPALES",E91,0)</f>
        <v>0</v>
      </c>
      <c r="K91" s="63">
        <f t="shared" ref="K91:K177" si="12">IF(M91=3,E91,0)</f>
        <v>0</v>
      </c>
      <c r="L91" s="63">
        <f t="shared" ref="L91:L177" si="13">IF(M91&lt;&gt;3,E91,0)</f>
        <v>38</v>
      </c>
      <c r="M91" s="63">
        <v>1</v>
      </c>
      <c r="N91" s="63">
        <v>10</v>
      </c>
      <c r="O91" s="63">
        <v>21</v>
      </c>
      <c r="P91" s="63">
        <v>3</v>
      </c>
      <c r="Q91" s="63" t="s">
        <v>17</v>
      </c>
      <c r="R91" s="63">
        <v>28604</v>
      </c>
      <c r="S91" s="63">
        <v>9182</v>
      </c>
      <c r="T91" s="67">
        <v>3</v>
      </c>
    </row>
    <row r="92" spans="1:20" hidden="1" outlineLevel="4">
      <c r="A92" s="62">
        <v>12</v>
      </c>
      <c r="B92" s="63" t="s">
        <v>39</v>
      </c>
      <c r="C92" s="63" t="s">
        <v>4</v>
      </c>
      <c r="D92" s="63" t="s">
        <v>120</v>
      </c>
      <c r="E92" s="64">
        <v>65</v>
      </c>
      <c r="F92" s="65">
        <f t="shared" si="7"/>
        <v>6.878205128205128E-3</v>
      </c>
      <c r="G92" s="65">
        <f t="shared" si="8"/>
        <v>3.2101139601139602E-3</v>
      </c>
      <c r="H92" s="63">
        <f t="shared" si="9"/>
        <v>65</v>
      </c>
      <c r="I92" s="63">
        <f t="shared" si="10"/>
        <v>0</v>
      </c>
      <c r="J92" s="63">
        <f t="shared" si="11"/>
        <v>0</v>
      </c>
      <c r="K92" s="63">
        <f t="shared" si="12"/>
        <v>65</v>
      </c>
      <c r="L92" s="63">
        <f t="shared" si="13"/>
        <v>0</v>
      </c>
      <c r="M92" s="63">
        <v>3</v>
      </c>
      <c r="N92" s="63">
        <v>10</v>
      </c>
      <c r="O92" s="63">
        <v>57</v>
      </c>
      <c r="P92" s="63">
        <v>3</v>
      </c>
      <c r="Q92" s="63" t="s">
        <v>17</v>
      </c>
      <c r="R92" s="63">
        <v>38628</v>
      </c>
      <c r="S92" s="63">
        <v>18028</v>
      </c>
      <c r="T92" s="67">
        <v>3</v>
      </c>
    </row>
    <row r="93" spans="1:20" hidden="1" outlineLevel="4">
      <c r="A93" s="62">
        <v>12</v>
      </c>
      <c r="B93" s="63" t="s">
        <v>39</v>
      </c>
      <c r="C93" s="63" t="s">
        <v>4</v>
      </c>
      <c r="D93" s="63" t="s">
        <v>108</v>
      </c>
      <c r="E93" s="64">
        <v>255</v>
      </c>
      <c r="F93" s="65">
        <f t="shared" si="7"/>
        <v>1.4147966594045026E-2</v>
      </c>
      <c r="G93" s="65">
        <f t="shared" si="8"/>
        <v>2.5639978213507627E-3</v>
      </c>
      <c r="H93" s="63">
        <f t="shared" si="9"/>
        <v>255</v>
      </c>
      <c r="I93" s="63">
        <f t="shared" si="10"/>
        <v>0</v>
      </c>
      <c r="J93" s="63">
        <f t="shared" si="11"/>
        <v>0</v>
      </c>
      <c r="K93" s="63">
        <f t="shared" si="12"/>
        <v>255</v>
      </c>
      <c r="L93" s="63">
        <f t="shared" si="13"/>
        <v>0</v>
      </c>
      <c r="M93" s="63">
        <v>3</v>
      </c>
      <c r="N93" s="63">
        <v>10</v>
      </c>
      <c r="O93" s="63">
        <v>58</v>
      </c>
      <c r="P93" s="63">
        <v>3</v>
      </c>
      <c r="Q93" s="63" t="s">
        <v>17</v>
      </c>
      <c r="R93" s="63">
        <v>311708</v>
      </c>
      <c r="S93" s="63">
        <v>56490</v>
      </c>
      <c r="T93" s="67">
        <v>3</v>
      </c>
    </row>
    <row r="94" spans="1:20" hidden="1" outlineLevel="4">
      <c r="A94" s="62">
        <v>12</v>
      </c>
      <c r="B94" s="63" t="s">
        <v>39</v>
      </c>
      <c r="C94" s="63" t="s">
        <v>4</v>
      </c>
      <c r="D94" s="63" t="s">
        <v>121</v>
      </c>
      <c r="E94" s="64">
        <v>191</v>
      </c>
      <c r="F94" s="65">
        <f t="shared" si="7"/>
        <v>9.1368528214077951E-3</v>
      </c>
      <c r="G94" s="65">
        <f t="shared" si="8"/>
        <v>9.7216162497576106E-4</v>
      </c>
      <c r="H94" s="63">
        <f t="shared" si="9"/>
        <v>191</v>
      </c>
      <c r="I94" s="63">
        <f t="shared" si="10"/>
        <v>0</v>
      </c>
      <c r="J94" s="63">
        <f t="shared" si="11"/>
        <v>0</v>
      </c>
      <c r="K94" s="63">
        <f t="shared" si="12"/>
        <v>191</v>
      </c>
      <c r="L94" s="63">
        <f t="shared" si="13"/>
        <v>0</v>
      </c>
      <c r="M94" s="63">
        <v>3</v>
      </c>
      <c r="N94" s="63">
        <v>10</v>
      </c>
      <c r="O94" s="63">
        <v>98</v>
      </c>
      <c r="P94" s="63">
        <v>3</v>
      </c>
      <c r="Q94" s="63" t="s">
        <v>17</v>
      </c>
      <c r="R94" s="63">
        <v>150780</v>
      </c>
      <c r="S94" s="63">
        <v>16043</v>
      </c>
      <c r="T94" s="67">
        <v>3</v>
      </c>
    </row>
    <row r="95" spans="1:20" hidden="1" outlineLevel="4">
      <c r="A95" s="62">
        <v>12</v>
      </c>
      <c r="B95" s="63" t="s">
        <v>39</v>
      </c>
      <c r="C95" s="63" t="s">
        <v>4</v>
      </c>
      <c r="D95" s="63" t="s">
        <v>110</v>
      </c>
      <c r="E95" s="64">
        <v>27</v>
      </c>
      <c r="F95" s="65">
        <f t="shared" si="7"/>
        <v>1.406764403292181E-2</v>
      </c>
      <c r="G95" s="65">
        <f t="shared" si="8"/>
        <v>6.0142318244170098E-4</v>
      </c>
      <c r="H95" s="63">
        <f t="shared" si="9"/>
        <v>27</v>
      </c>
      <c r="I95" s="63">
        <f t="shared" si="10"/>
        <v>0</v>
      </c>
      <c r="J95" s="63">
        <f t="shared" si="11"/>
        <v>0</v>
      </c>
      <c r="K95" s="63">
        <f t="shared" si="12"/>
        <v>27</v>
      </c>
      <c r="L95" s="63">
        <f t="shared" si="13"/>
        <v>0</v>
      </c>
      <c r="M95" s="63">
        <v>3</v>
      </c>
      <c r="N95" s="63">
        <v>10</v>
      </c>
      <c r="O95" s="63">
        <v>207</v>
      </c>
      <c r="P95" s="63">
        <v>3</v>
      </c>
      <c r="Q95" s="63" t="s">
        <v>17</v>
      </c>
      <c r="R95" s="63">
        <v>32817</v>
      </c>
      <c r="S95" s="63">
        <v>1403</v>
      </c>
      <c r="T95" s="67">
        <v>3</v>
      </c>
    </row>
    <row r="96" spans="1:20" hidden="1" outlineLevel="4">
      <c r="A96" s="62">
        <v>12</v>
      </c>
      <c r="B96" s="63" t="s">
        <v>39</v>
      </c>
      <c r="C96" s="63" t="s">
        <v>4</v>
      </c>
      <c r="D96" s="63" t="s">
        <v>107</v>
      </c>
      <c r="E96" s="64">
        <v>27</v>
      </c>
      <c r="F96" s="65">
        <f t="shared" si="7"/>
        <v>9.9399862825788748E-3</v>
      </c>
      <c r="G96" s="65">
        <f t="shared" si="8"/>
        <v>0</v>
      </c>
      <c r="H96" s="63">
        <f t="shared" si="9"/>
        <v>27</v>
      </c>
      <c r="I96" s="63">
        <f t="shared" si="10"/>
        <v>0</v>
      </c>
      <c r="J96" s="63">
        <f t="shared" si="11"/>
        <v>0</v>
      </c>
      <c r="K96" s="63">
        <f t="shared" si="12"/>
        <v>0</v>
      </c>
      <c r="L96" s="63">
        <f t="shared" si="13"/>
        <v>27</v>
      </c>
      <c r="M96" s="63">
        <v>8</v>
      </c>
      <c r="N96" s="63">
        <v>10</v>
      </c>
      <c r="O96" s="63">
        <v>217</v>
      </c>
      <c r="P96" s="63">
        <v>3</v>
      </c>
      <c r="Q96" s="63" t="s">
        <v>17</v>
      </c>
      <c r="R96" s="63">
        <v>23188</v>
      </c>
      <c r="S96" s="63">
        <v>0</v>
      </c>
      <c r="T96" s="67">
        <v>3</v>
      </c>
    </row>
    <row r="97" spans="1:20" outlineLevel="3" collapsed="1">
      <c r="A97" s="62"/>
      <c r="B97" s="63"/>
      <c r="C97" s="126" t="s">
        <v>144</v>
      </c>
      <c r="D97" s="127"/>
      <c r="E97" s="128">
        <f>SUBTOTAL(9,E87:E96)</f>
        <v>1378</v>
      </c>
      <c r="F97" s="129"/>
      <c r="G97" s="129"/>
      <c r="H97" s="63">
        <f>SUBTOTAL(9,H87:H96)</f>
        <v>1378</v>
      </c>
      <c r="I97" s="63">
        <f>SUBTOTAL(9,I87:I96)</f>
        <v>0</v>
      </c>
      <c r="J97" s="63">
        <f>SUBTOTAL(9,J87:J96)</f>
        <v>0</v>
      </c>
      <c r="K97" s="63">
        <f>SUBTOTAL(9,K87:K96)</f>
        <v>538</v>
      </c>
      <c r="L97" s="63">
        <f>SUBTOTAL(9,L87:L96)</f>
        <v>840</v>
      </c>
      <c r="M97" s="63"/>
      <c r="N97" s="63"/>
      <c r="O97" s="63"/>
      <c r="P97" s="63"/>
      <c r="Q97" s="63"/>
      <c r="R97" s="63">
        <f>SUBTOTAL(9,R87:R96)</f>
        <v>1132729</v>
      </c>
      <c r="S97" s="63">
        <f>SUBTOTAL(9,S87:S96)</f>
        <v>468752</v>
      </c>
      <c r="T97" s="67"/>
    </row>
    <row r="98" spans="1:20" hidden="1" outlineLevel="4">
      <c r="A98" s="62">
        <v>12</v>
      </c>
      <c r="B98" s="63" t="s">
        <v>39</v>
      </c>
      <c r="C98" s="63" t="s">
        <v>5</v>
      </c>
      <c r="D98" s="63" t="s">
        <v>40</v>
      </c>
      <c r="E98" s="64">
        <v>83</v>
      </c>
      <c r="F98" s="65">
        <f t="shared" si="7"/>
        <v>1.8005215305667115E-2</v>
      </c>
      <c r="G98" s="65">
        <f t="shared" si="8"/>
        <v>8.9216588576528331E-3</v>
      </c>
      <c r="H98" s="63">
        <f t="shared" si="9"/>
        <v>0</v>
      </c>
      <c r="I98" s="63">
        <f t="shared" si="10"/>
        <v>83</v>
      </c>
      <c r="J98" s="63">
        <f t="shared" si="11"/>
        <v>0</v>
      </c>
      <c r="K98" s="63">
        <f t="shared" si="12"/>
        <v>0</v>
      </c>
      <c r="L98" s="63">
        <f t="shared" si="13"/>
        <v>83</v>
      </c>
      <c r="M98" s="63">
        <v>1</v>
      </c>
      <c r="N98" s="63">
        <v>10</v>
      </c>
      <c r="O98" s="63">
        <v>25</v>
      </c>
      <c r="P98" s="63">
        <v>11</v>
      </c>
      <c r="Q98" s="63" t="s">
        <v>41</v>
      </c>
      <c r="R98" s="63">
        <v>129119</v>
      </c>
      <c r="S98" s="63">
        <v>63979</v>
      </c>
      <c r="T98" s="67">
        <v>3</v>
      </c>
    </row>
    <row r="99" spans="1:20" hidden="1" outlineLevel="4">
      <c r="A99" s="62">
        <v>12</v>
      </c>
      <c r="B99" s="63" t="s">
        <v>39</v>
      </c>
      <c r="C99" s="63" t="s">
        <v>5</v>
      </c>
      <c r="D99" s="63" t="s">
        <v>122</v>
      </c>
      <c r="E99" s="64">
        <v>47</v>
      </c>
      <c r="F99" s="65">
        <f t="shared" si="7"/>
        <v>1.923931245074862E-2</v>
      </c>
      <c r="G99" s="65">
        <f t="shared" si="8"/>
        <v>3.496847911741529E-3</v>
      </c>
      <c r="H99" s="63">
        <f t="shared" si="9"/>
        <v>0</v>
      </c>
      <c r="I99" s="63">
        <f t="shared" si="10"/>
        <v>47</v>
      </c>
      <c r="J99" s="63">
        <f t="shared" si="11"/>
        <v>0</v>
      </c>
      <c r="K99" s="63">
        <f t="shared" si="12"/>
        <v>47</v>
      </c>
      <c r="L99" s="63">
        <f t="shared" si="13"/>
        <v>0</v>
      </c>
      <c r="M99" s="63">
        <v>3</v>
      </c>
      <c r="N99" s="63">
        <v>10</v>
      </c>
      <c r="O99" s="63">
        <v>63</v>
      </c>
      <c r="P99" s="63">
        <v>8</v>
      </c>
      <c r="Q99" s="63" t="s">
        <v>42</v>
      </c>
      <c r="R99" s="63">
        <v>78127</v>
      </c>
      <c r="S99" s="63">
        <v>14200</v>
      </c>
      <c r="T99" s="67">
        <v>3</v>
      </c>
    </row>
    <row r="100" spans="1:20" hidden="1" outlineLevel="4">
      <c r="A100" s="62">
        <v>12</v>
      </c>
      <c r="B100" s="63" t="s">
        <v>39</v>
      </c>
      <c r="C100" s="63" t="s">
        <v>5</v>
      </c>
      <c r="D100" s="63" t="s">
        <v>123</v>
      </c>
      <c r="E100" s="64">
        <v>62</v>
      </c>
      <c r="F100" s="65">
        <f t="shared" si="7"/>
        <v>1.3632952508960575E-2</v>
      </c>
      <c r="G100" s="65">
        <f t="shared" si="8"/>
        <v>1.3043981481481481E-2</v>
      </c>
      <c r="H100" s="63">
        <f t="shared" si="9"/>
        <v>0</v>
      </c>
      <c r="I100" s="63">
        <f t="shared" si="10"/>
        <v>62</v>
      </c>
      <c r="J100" s="63">
        <f t="shared" si="11"/>
        <v>0</v>
      </c>
      <c r="K100" s="63">
        <f t="shared" si="12"/>
        <v>62</v>
      </c>
      <c r="L100" s="63">
        <f t="shared" si="13"/>
        <v>0</v>
      </c>
      <c r="M100" s="63">
        <v>3</v>
      </c>
      <c r="N100" s="63">
        <v>10</v>
      </c>
      <c r="O100" s="63">
        <v>167</v>
      </c>
      <c r="P100" s="63">
        <v>6</v>
      </c>
      <c r="Q100" s="63" t="s">
        <v>43</v>
      </c>
      <c r="R100" s="63">
        <v>73029</v>
      </c>
      <c r="S100" s="63">
        <v>69874</v>
      </c>
      <c r="T100" s="67">
        <v>3</v>
      </c>
    </row>
    <row r="101" spans="1:20" hidden="1" outlineLevel="4">
      <c r="A101" s="62">
        <v>12</v>
      </c>
      <c r="B101" s="63" t="s">
        <v>39</v>
      </c>
      <c r="C101" s="63" t="s">
        <v>5</v>
      </c>
      <c r="D101" s="63" t="s">
        <v>124</v>
      </c>
      <c r="E101" s="64">
        <v>61</v>
      </c>
      <c r="F101" s="65">
        <f t="shared" si="7"/>
        <v>2.0869004250151792E-2</v>
      </c>
      <c r="G101" s="65">
        <f t="shared" si="8"/>
        <v>3.1153233151183972E-3</v>
      </c>
      <c r="H101" s="63">
        <f t="shared" si="9"/>
        <v>0</v>
      </c>
      <c r="I101" s="63">
        <f t="shared" si="10"/>
        <v>61</v>
      </c>
      <c r="J101" s="63">
        <f t="shared" si="11"/>
        <v>0</v>
      </c>
      <c r="K101" s="63">
        <f t="shared" si="12"/>
        <v>61</v>
      </c>
      <c r="L101" s="63">
        <f t="shared" si="13"/>
        <v>0</v>
      </c>
      <c r="M101" s="63">
        <v>3</v>
      </c>
      <c r="N101" s="63">
        <v>10</v>
      </c>
      <c r="O101" s="63">
        <v>168</v>
      </c>
      <c r="P101" s="63">
        <v>12</v>
      </c>
      <c r="Q101" s="63" t="s">
        <v>29</v>
      </c>
      <c r="R101" s="63">
        <v>109988</v>
      </c>
      <c r="S101" s="63">
        <v>16419</v>
      </c>
      <c r="T101" s="67">
        <v>3</v>
      </c>
    </row>
    <row r="102" spans="1:20" outlineLevel="3" collapsed="1">
      <c r="A102" s="62"/>
      <c r="B102" s="63"/>
      <c r="C102" s="130" t="s">
        <v>145</v>
      </c>
      <c r="D102" s="131"/>
      <c r="E102" s="132">
        <f>SUBTOTAL(9,E98:E101)</f>
        <v>253</v>
      </c>
      <c r="F102" s="133"/>
      <c r="G102" s="133"/>
      <c r="H102" s="63">
        <f>SUBTOTAL(9,H98:H101)</f>
        <v>0</v>
      </c>
      <c r="I102" s="63">
        <f>SUBTOTAL(9,I98:I101)</f>
        <v>253</v>
      </c>
      <c r="J102" s="63">
        <f>SUBTOTAL(9,J98:J101)</f>
        <v>0</v>
      </c>
      <c r="K102" s="63">
        <f>SUBTOTAL(9,K98:K101)</f>
        <v>170</v>
      </c>
      <c r="L102" s="63">
        <f>SUBTOTAL(9,L98:L101)</f>
        <v>83</v>
      </c>
      <c r="M102" s="63"/>
      <c r="N102" s="63"/>
      <c r="O102" s="63"/>
      <c r="P102" s="63"/>
      <c r="Q102" s="63"/>
      <c r="R102" s="63">
        <f>SUBTOTAL(9,R98:R101)</f>
        <v>390263</v>
      </c>
      <c r="S102" s="63">
        <f>SUBTOTAL(9,S98:S101)</f>
        <v>164472</v>
      </c>
      <c r="T102" s="67"/>
    </row>
    <row r="103" spans="1:20" ht="15.6" outlineLevel="2">
      <c r="A103" s="62"/>
      <c r="B103" s="76" t="s">
        <v>88</v>
      </c>
      <c r="C103" s="77"/>
      <c r="D103" s="77"/>
      <c r="E103" s="78">
        <f>SUBTOTAL(9,E87:E101)</f>
        <v>1631</v>
      </c>
      <c r="F103" s="79">
        <v>1.0807616322637782E-2</v>
      </c>
      <c r="G103" s="79">
        <v>4.4935508776710494E-3</v>
      </c>
      <c r="H103" s="63">
        <f>SUBTOTAL(9,H87:H101)</f>
        <v>1378</v>
      </c>
      <c r="I103" s="63">
        <f>SUBTOTAL(9,I87:I101)</f>
        <v>253</v>
      </c>
      <c r="J103" s="63">
        <f>SUBTOTAL(9,J87:J101)</f>
        <v>0</v>
      </c>
      <c r="K103" s="63">
        <f>SUBTOTAL(9,K87:K101)</f>
        <v>708</v>
      </c>
      <c r="L103" s="63">
        <f>SUBTOTAL(9,L87:L101)</f>
        <v>923</v>
      </c>
      <c r="M103" s="63"/>
      <c r="N103" s="63"/>
      <c r="O103" s="63"/>
      <c r="P103" s="63"/>
      <c r="Q103" s="63"/>
      <c r="R103" s="63">
        <f>SUBTOTAL(9,R87:R101)</f>
        <v>1522992</v>
      </c>
      <c r="S103" s="63">
        <f>SUBTOTAL(9,S87:S101)</f>
        <v>633224</v>
      </c>
      <c r="T103" s="67"/>
    </row>
    <row r="104" spans="1:20" hidden="1" outlineLevel="4">
      <c r="A104" s="62">
        <v>12</v>
      </c>
      <c r="B104" s="63" t="s">
        <v>44</v>
      </c>
      <c r="C104" s="63" t="s">
        <v>4</v>
      </c>
      <c r="D104" s="63" t="s">
        <v>16</v>
      </c>
      <c r="E104" s="64">
        <v>157</v>
      </c>
      <c r="F104" s="65">
        <f t="shared" si="7"/>
        <v>1.3931499174333568E-2</v>
      </c>
      <c r="G104" s="65">
        <f t="shared" si="8"/>
        <v>5.2800631045057797E-3</v>
      </c>
      <c r="H104" s="63">
        <f t="shared" si="9"/>
        <v>157</v>
      </c>
      <c r="I104" s="63">
        <f t="shared" si="10"/>
        <v>0</v>
      </c>
      <c r="J104" s="63">
        <f t="shared" si="11"/>
        <v>0</v>
      </c>
      <c r="K104" s="63">
        <f t="shared" si="12"/>
        <v>0</v>
      </c>
      <c r="L104" s="63">
        <f t="shared" si="13"/>
        <v>157</v>
      </c>
      <c r="M104" s="63">
        <v>1</v>
      </c>
      <c r="N104" s="63">
        <v>24</v>
      </c>
      <c r="O104" s="63">
        <v>17</v>
      </c>
      <c r="P104" s="63">
        <v>3</v>
      </c>
      <c r="Q104" s="63" t="s">
        <v>17</v>
      </c>
      <c r="R104" s="63">
        <v>188978</v>
      </c>
      <c r="S104" s="63">
        <v>71623</v>
      </c>
      <c r="T104" s="67">
        <v>3</v>
      </c>
    </row>
    <row r="105" spans="1:20" hidden="1" outlineLevel="4">
      <c r="A105" s="62">
        <v>12</v>
      </c>
      <c r="B105" s="63" t="s">
        <v>44</v>
      </c>
      <c r="C105" s="63" t="s">
        <v>4</v>
      </c>
      <c r="D105" s="63" t="s">
        <v>19</v>
      </c>
      <c r="E105" s="64">
        <v>3</v>
      </c>
      <c r="F105" s="65">
        <f t="shared" si="7"/>
        <v>5.01929012345679E-3</v>
      </c>
      <c r="G105" s="65">
        <f t="shared" si="8"/>
        <v>1.4564043209876542E-2</v>
      </c>
      <c r="H105" s="63">
        <f t="shared" si="9"/>
        <v>3</v>
      </c>
      <c r="I105" s="63">
        <f t="shared" si="10"/>
        <v>0</v>
      </c>
      <c r="J105" s="63">
        <f t="shared" si="11"/>
        <v>0</v>
      </c>
      <c r="K105" s="63">
        <f t="shared" si="12"/>
        <v>0</v>
      </c>
      <c r="L105" s="63">
        <f t="shared" si="13"/>
        <v>3</v>
      </c>
      <c r="M105" s="63">
        <v>1</v>
      </c>
      <c r="N105" s="63">
        <v>24</v>
      </c>
      <c r="O105" s="63">
        <v>18</v>
      </c>
      <c r="P105" s="63">
        <v>3</v>
      </c>
      <c r="Q105" s="63" t="s">
        <v>17</v>
      </c>
      <c r="R105" s="63">
        <v>1301</v>
      </c>
      <c r="S105" s="63">
        <v>3775</v>
      </c>
      <c r="T105" s="67">
        <v>3</v>
      </c>
    </row>
    <row r="106" spans="1:20" hidden="1" outlineLevel="4">
      <c r="A106" s="62">
        <v>12</v>
      </c>
      <c r="B106" s="63" t="s">
        <v>44</v>
      </c>
      <c r="C106" s="63" t="s">
        <v>4</v>
      </c>
      <c r="D106" s="63" t="s">
        <v>21</v>
      </c>
      <c r="E106" s="64">
        <v>5</v>
      </c>
      <c r="F106" s="65">
        <f t="shared" si="7"/>
        <v>1.6004629629629629E-2</v>
      </c>
      <c r="G106" s="65">
        <f t="shared" si="8"/>
        <v>5.9837962962962961E-3</v>
      </c>
      <c r="H106" s="63">
        <f t="shared" si="9"/>
        <v>5</v>
      </c>
      <c r="I106" s="63">
        <f t="shared" si="10"/>
        <v>0</v>
      </c>
      <c r="J106" s="63">
        <f t="shared" si="11"/>
        <v>0</v>
      </c>
      <c r="K106" s="63">
        <f t="shared" si="12"/>
        <v>0</v>
      </c>
      <c r="L106" s="63">
        <f t="shared" si="13"/>
        <v>5</v>
      </c>
      <c r="M106" s="63">
        <v>1</v>
      </c>
      <c r="N106" s="63">
        <v>24</v>
      </c>
      <c r="O106" s="63">
        <v>20</v>
      </c>
      <c r="P106" s="63">
        <v>3</v>
      </c>
      <c r="Q106" s="63" t="s">
        <v>17</v>
      </c>
      <c r="R106" s="63">
        <v>6914</v>
      </c>
      <c r="S106" s="63">
        <v>2585</v>
      </c>
      <c r="T106" s="67">
        <v>3</v>
      </c>
    </row>
    <row r="107" spans="1:20" hidden="1" outlineLevel="4">
      <c r="A107" s="62">
        <v>12</v>
      </c>
      <c r="B107" s="63" t="s">
        <v>44</v>
      </c>
      <c r="C107" s="63" t="s">
        <v>4</v>
      </c>
      <c r="D107" s="63" t="s">
        <v>109</v>
      </c>
      <c r="E107" s="64">
        <v>118</v>
      </c>
      <c r="F107" s="65">
        <f t="shared" si="7"/>
        <v>1.5492977087256747E-2</v>
      </c>
      <c r="G107" s="65">
        <f t="shared" si="8"/>
        <v>4.3006512868801004E-3</v>
      </c>
      <c r="H107" s="63">
        <f t="shared" si="9"/>
        <v>118</v>
      </c>
      <c r="I107" s="63">
        <f t="shared" si="10"/>
        <v>0</v>
      </c>
      <c r="J107" s="63">
        <f t="shared" si="11"/>
        <v>0</v>
      </c>
      <c r="K107" s="63">
        <f t="shared" si="12"/>
        <v>118</v>
      </c>
      <c r="L107" s="63">
        <f t="shared" si="13"/>
        <v>0</v>
      </c>
      <c r="M107" s="63">
        <v>3</v>
      </c>
      <c r="N107" s="63">
        <v>24</v>
      </c>
      <c r="O107" s="63">
        <v>162</v>
      </c>
      <c r="P107" s="63">
        <v>3</v>
      </c>
      <c r="Q107" s="63" t="s">
        <v>17</v>
      </c>
      <c r="R107" s="63">
        <v>157954</v>
      </c>
      <c r="S107" s="63">
        <v>43846</v>
      </c>
      <c r="T107" s="67">
        <v>3</v>
      </c>
    </row>
    <row r="108" spans="1:20" hidden="1" outlineLevel="4">
      <c r="A108" s="62">
        <v>12</v>
      </c>
      <c r="B108" s="63" t="s">
        <v>44</v>
      </c>
      <c r="C108" s="63" t="s">
        <v>4</v>
      </c>
      <c r="D108" s="63" t="s">
        <v>107</v>
      </c>
      <c r="E108" s="64">
        <v>1</v>
      </c>
      <c r="F108" s="65">
        <f t="shared" si="7"/>
        <v>4.1250000000000002E-2</v>
      </c>
      <c r="G108" s="65">
        <f t="shared" si="8"/>
        <v>0</v>
      </c>
      <c r="H108" s="63">
        <f t="shared" si="9"/>
        <v>1</v>
      </c>
      <c r="I108" s="63">
        <f t="shared" si="10"/>
        <v>0</v>
      </c>
      <c r="J108" s="63">
        <f t="shared" si="11"/>
        <v>0</v>
      </c>
      <c r="K108" s="63">
        <f t="shared" si="12"/>
        <v>0</v>
      </c>
      <c r="L108" s="63">
        <f t="shared" si="13"/>
        <v>1</v>
      </c>
      <c r="M108" s="63">
        <v>8</v>
      </c>
      <c r="N108" s="63">
        <v>24</v>
      </c>
      <c r="O108" s="63">
        <v>217</v>
      </c>
      <c r="P108" s="63">
        <v>3</v>
      </c>
      <c r="Q108" s="63" t="s">
        <v>17</v>
      </c>
      <c r="R108" s="63">
        <v>3564</v>
      </c>
      <c r="S108" s="63">
        <v>0</v>
      </c>
      <c r="T108" s="67">
        <v>3</v>
      </c>
    </row>
    <row r="109" spans="1:20" outlineLevel="3" collapsed="1">
      <c r="A109" s="62"/>
      <c r="B109" s="63"/>
      <c r="C109" s="126" t="s">
        <v>144</v>
      </c>
      <c r="D109" s="127"/>
      <c r="E109" s="128">
        <f>SUBTOTAL(9,E104:E108)</f>
        <v>284</v>
      </c>
      <c r="F109" s="129"/>
      <c r="G109" s="129"/>
      <c r="H109" s="63">
        <f>SUBTOTAL(9,H104:H108)</f>
        <v>284</v>
      </c>
      <c r="I109" s="63">
        <f>SUBTOTAL(9,I104:I108)</f>
        <v>0</v>
      </c>
      <c r="J109" s="63">
        <f>SUBTOTAL(9,J104:J108)</f>
        <v>0</v>
      </c>
      <c r="K109" s="63">
        <f>SUBTOTAL(9,K104:K108)</f>
        <v>118</v>
      </c>
      <c r="L109" s="63">
        <f>SUBTOTAL(9,L104:L108)</f>
        <v>166</v>
      </c>
      <c r="M109" s="63"/>
      <c r="N109" s="63"/>
      <c r="O109" s="63"/>
      <c r="P109" s="63"/>
      <c r="Q109" s="63"/>
      <c r="R109" s="63">
        <f>SUBTOTAL(9,R104:R108)</f>
        <v>358711</v>
      </c>
      <c r="S109" s="63">
        <f>SUBTOTAL(9,S104:S108)</f>
        <v>121829</v>
      </c>
      <c r="T109" s="67"/>
    </row>
    <row r="110" spans="1:20" ht="15.6" outlineLevel="2">
      <c r="A110" s="62"/>
      <c r="B110" s="76" t="s">
        <v>89</v>
      </c>
      <c r="C110" s="77"/>
      <c r="D110" s="77"/>
      <c r="E110" s="78">
        <f>SUBTOTAL(9,E104:E108)</f>
        <v>284</v>
      </c>
      <c r="F110" s="79">
        <v>1.4618829877412625E-2</v>
      </c>
      <c r="G110" s="79">
        <v>4.9649925013041211E-3</v>
      </c>
      <c r="H110" s="63">
        <f>SUBTOTAL(9,H104:H108)</f>
        <v>284</v>
      </c>
      <c r="I110" s="63">
        <f>SUBTOTAL(9,I104:I108)</f>
        <v>0</v>
      </c>
      <c r="J110" s="63">
        <f>SUBTOTAL(9,J104:J108)</f>
        <v>0</v>
      </c>
      <c r="K110" s="63">
        <f>SUBTOTAL(9,K104:K108)</f>
        <v>118</v>
      </c>
      <c r="L110" s="63">
        <f>SUBTOTAL(9,L104:L108)</f>
        <v>166</v>
      </c>
      <c r="M110" s="63"/>
      <c r="N110" s="63"/>
      <c r="O110" s="63"/>
      <c r="P110" s="63"/>
      <c r="Q110" s="63"/>
      <c r="R110" s="63">
        <f>SUBTOTAL(9,R104:R108)</f>
        <v>358711</v>
      </c>
      <c r="S110" s="63">
        <f>SUBTOTAL(9,S104:S108)</f>
        <v>121829</v>
      </c>
      <c r="T110" s="67"/>
    </row>
    <row r="111" spans="1:20" hidden="1" outlineLevel="4">
      <c r="A111" s="62">
        <v>12</v>
      </c>
      <c r="B111" s="63" t="s">
        <v>45</v>
      </c>
      <c r="C111" s="63" t="s">
        <v>4</v>
      </c>
      <c r="D111" s="63" t="s">
        <v>16</v>
      </c>
      <c r="E111" s="64">
        <v>246</v>
      </c>
      <c r="F111" s="65">
        <f t="shared" si="7"/>
        <v>8.9428541854862983E-3</v>
      </c>
      <c r="G111" s="65">
        <f t="shared" si="8"/>
        <v>6.6872741644083107E-3</v>
      </c>
      <c r="H111" s="63">
        <f t="shared" si="9"/>
        <v>246</v>
      </c>
      <c r="I111" s="63">
        <f t="shared" si="10"/>
        <v>0</v>
      </c>
      <c r="J111" s="63">
        <f t="shared" si="11"/>
        <v>0</v>
      </c>
      <c r="K111" s="63">
        <f t="shared" si="12"/>
        <v>0</v>
      </c>
      <c r="L111" s="63">
        <f t="shared" si="13"/>
        <v>246</v>
      </c>
      <c r="M111" s="63">
        <v>1</v>
      </c>
      <c r="N111" s="63">
        <v>7</v>
      </c>
      <c r="O111" s="63">
        <v>17</v>
      </c>
      <c r="P111" s="63">
        <v>3</v>
      </c>
      <c r="Q111" s="63" t="s">
        <v>17</v>
      </c>
      <c r="R111" s="63">
        <v>190075</v>
      </c>
      <c r="S111" s="63">
        <v>142134</v>
      </c>
      <c r="T111" s="67">
        <v>3</v>
      </c>
    </row>
    <row r="112" spans="1:20" hidden="1" outlineLevel="4">
      <c r="A112" s="62">
        <v>12</v>
      </c>
      <c r="B112" s="63" t="s">
        <v>45</v>
      </c>
      <c r="C112" s="63" t="s">
        <v>4</v>
      </c>
      <c r="D112" s="63" t="s">
        <v>19</v>
      </c>
      <c r="E112" s="64">
        <v>58</v>
      </c>
      <c r="F112" s="65">
        <f t="shared" si="7"/>
        <v>1.0845506066411239E-2</v>
      </c>
      <c r="G112" s="65">
        <f t="shared" si="8"/>
        <v>7.3319763729246491E-3</v>
      </c>
      <c r="H112" s="63">
        <f t="shared" si="9"/>
        <v>58</v>
      </c>
      <c r="I112" s="63">
        <f t="shared" si="10"/>
        <v>0</v>
      </c>
      <c r="J112" s="63">
        <f t="shared" si="11"/>
        <v>0</v>
      </c>
      <c r="K112" s="63">
        <f t="shared" si="12"/>
        <v>0</v>
      </c>
      <c r="L112" s="63">
        <f t="shared" si="13"/>
        <v>58</v>
      </c>
      <c r="M112" s="63">
        <v>1</v>
      </c>
      <c r="N112" s="63">
        <v>7</v>
      </c>
      <c r="O112" s="63">
        <v>18</v>
      </c>
      <c r="P112" s="63">
        <v>3</v>
      </c>
      <c r="Q112" s="63" t="s">
        <v>17</v>
      </c>
      <c r="R112" s="63">
        <v>54349</v>
      </c>
      <c r="S112" s="63">
        <v>36742</v>
      </c>
      <c r="T112" s="67">
        <v>3</v>
      </c>
    </row>
    <row r="113" spans="1:20" hidden="1" outlineLevel="4">
      <c r="A113" s="62">
        <v>12</v>
      </c>
      <c r="B113" s="63" t="s">
        <v>45</v>
      </c>
      <c r="C113" s="63" t="s">
        <v>4</v>
      </c>
      <c r="D113" s="63" t="s">
        <v>21</v>
      </c>
      <c r="E113" s="64">
        <v>38</v>
      </c>
      <c r="F113" s="65">
        <f t="shared" si="7"/>
        <v>1.137701023391813E-2</v>
      </c>
      <c r="G113" s="65">
        <f t="shared" si="8"/>
        <v>6.1357821637426906E-3</v>
      </c>
      <c r="H113" s="63">
        <f t="shared" si="9"/>
        <v>38</v>
      </c>
      <c r="I113" s="63">
        <f t="shared" si="10"/>
        <v>0</v>
      </c>
      <c r="J113" s="63">
        <f t="shared" si="11"/>
        <v>0</v>
      </c>
      <c r="K113" s="63">
        <f t="shared" si="12"/>
        <v>0</v>
      </c>
      <c r="L113" s="63">
        <f t="shared" si="13"/>
        <v>38</v>
      </c>
      <c r="M113" s="63">
        <v>1</v>
      </c>
      <c r="N113" s="63">
        <v>7</v>
      </c>
      <c r="O113" s="63">
        <v>20</v>
      </c>
      <c r="P113" s="63">
        <v>3</v>
      </c>
      <c r="Q113" s="63" t="s">
        <v>17</v>
      </c>
      <c r="R113" s="63">
        <v>37353</v>
      </c>
      <c r="S113" s="63">
        <v>20145</v>
      </c>
      <c r="T113" s="67">
        <v>3</v>
      </c>
    </row>
    <row r="114" spans="1:20" hidden="1" outlineLevel="4">
      <c r="A114" s="62">
        <v>12</v>
      </c>
      <c r="B114" s="63" t="s">
        <v>45</v>
      </c>
      <c r="C114" s="63" t="s">
        <v>4</v>
      </c>
      <c r="D114" s="63" t="s">
        <v>109</v>
      </c>
      <c r="E114" s="64">
        <v>210</v>
      </c>
      <c r="F114" s="65">
        <f t="shared" si="7"/>
        <v>1.1658509700176367E-2</v>
      </c>
      <c r="G114" s="65">
        <f t="shared" si="8"/>
        <v>2.5249669312169313E-3</v>
      </c>
      <c r="H114" s="63">
        <f t="shared" si="9"/>
        <v>210</v>
      </c>
      <c r="I114" s="63">
        <f t="shared" si="10"/>
        <v>0</v>
      </c>
      <c r="J114" s="63">
        <f t="shared" si="11"/>
        <v>0</v>
      </c>
      <c r="K114" s="63">
        <f t="shared" si="12"/>
        <v>210</v>
      </c>
      <c r="L114" s="63">
        <f t="shared" si="13"/>
        <v>0</v>
      </c>
      <c r="M114" s="63">
        <v>3</v>
      </c>
      <c r="N114" s="63">
        <v>7</v>
      </c>
      <c r="O114" s="63">
        <v>162</v>
      </c>
      <c r="P114" s="63">
        <v>3</v>
      </c>
      <c r="Q114" s="63" t="s">
        <v>17</v>
      </c>
      <c r="R114" s="63">
        <v>211532</v>
      </c>
      <c r="S114" s="63">
        <v>45813</v>
      </c>
      <c r="T114" s="67">
        <v>3</v>
      </c>
    </row>
    <row r="115" spans="1:20" outlineLevel="3" collapsed="1">
      <c r="A115" s="62"/>
      <c r="B115" s="63"/>
      <c r="C115" s="126" t="s">
        <v>144</v>
      </c>
      <c r="D115" s="127"/>
      <c r="E115" s="128">
        <f>SUBTOTAL(9,E111:E114)</f>
        <v>552</v>
      </c>
      <c r="F115" s="129"/>
      <c r="G115" s="129"/>
      <c r="H115" s="63">
        <f>SUBTOTAL(9,H111:H114)</f>
        <v>552</v>
      </c>
      <c r="I115" s="63">
        <f>SUBTOTAL(9,I111:I114)</f>
        <v>0</v>
      </c>
      <c r="J115" s="63">
        <f>SUBTOTAL(9,J111:J114)</f>
        <v>0</v>
      </c>
      <c r="K115" s="63">
        <f>SUBTOTAL(9,K111:K114)</f>
        <v>210</v>
      </c>
      <c r="L115" s="63">
        <f>SUBTOTAL(9,L111:L114)</f>
        <v>342</v>
      </c>
      <c r="M115" s="63"/>
      <c r="N115" s="63"/>
      <c r="O115" s="63"/>
      <c r="P115" s="63"/>
      <c r="Q115" s="63"/>
      <c r="R115" s="63">
        <f>SUBTOTAL(9,R111:R114)</f>
        <v>493309</v>
      </c>
      <c r="S115" s="63">
        <f>SUBTOTAL(9,S111:S114)</f>
        <v>244834</v>
      </c>
      <c r="T115" s="67"/>
    </row>
    <row r="116" spans="1:20" ht="15.6" outlineLevel="2">
      <c r="A116" s="62"/>
      <c r="B116" s="76" t="s">
        <v>90</v>
      </c>
      <c r="C116" s="77"/>
      <c r="D116" s="77"/>
      <c r="E116" s="78">
        <f>SUBTOTAL(9,E111:E114)</f>
        <v>552</v>
      </c>
      <c r="F116" s="79">
        <v>1.0343469035158346E-2</v>
      </c>
      <c r="G116" s="79">
        <v>5.1335631374127746E-3</v>
      </c>
      <c r="H116" s="63">
        <f>SUBTOTAL(9,H111:H114)</f>
        <v>552</v>
      </c>
      <c r="I116" s="63">
        <f>SUBTOTAL(9,I111:I114)</f>
        <v>0</v>
      </c>
      <c r="J116" s="63">
        <f>SUBTOTAL(9,J111:J114)</f>
        <v>0</v>
      </c>
      <c r="K116" s="63">
        <f>SUBTOTAL(9,K111:K114)</f>
        <v>210</v>
      </c>
      <c r="L116" s="63">
        <f>SUBTOTAL(9,L111:L114)</f>
        <v>342</v>
      </c>
      <c r="M116" s="63"/>
      <c r="N116" s="63"/>
      <c r="O116" s="63"/>
      <c r="P116" s="63"/>
      <c r="Q116" s="63"/>
      <c r="R116" s="63">
        <f>SUBTOTAL(9,R111:R114)</f>
        <v>493309</v>
      </c>
      <c r="S116" s="63">
        <f>SUBTOTAL(9,S111:S114)</f>
        <v>244834</v>
      </c>
      <c r="T116" s="67"/>
    </row>
    <row r="117" spans="1:20" hidden="1" outlineLevel="4">
      <c r="A117" s="62">
        <v>12</v>
      </c>
      <c r="B117" s="63" t="s">
        <v>46</v>
      </c>
      <c r="C117" s="63" t="s">
        <v>4</v>
      </c>
      <c r="D117" s="63" t="s">
        <v>16</v>
      </c>
      <c r="E117" s="64">
        <v>346</v>
      </c>
      <c r="F117" s="65">
        <f t="shared" si="7"/>
        <v>3.9619460500963394E-3</v>
      </c>
      <c r="G117" s="65">
        <f t="shared" si="8"/>
        <v>2.4499237315350033E-3</v>
      </c>
      <c r="H117" s="63">
        <f t="shared" si="9"/>
        <v>346</v>
      </c>
      <c r="I117" s="63">
        <f t="shared" si="10"/>
        <v>0</v>
      </c>
      <c r="J117" s="63">
        <f t="shared" si="11"/>
        <v>0</v>
      </c>
      <c r="K117" s="63">
        <f t="shared" si="12"/>
        <v>0</v>
      </c>
      <c r="L117" s="63">
        <f t="shared" si="13"/>
        <v>346</v>
      </c>
      <c r="M117" s="63">
        <v>1</v>
      </c>
      <c r="N117" s="63">
        <v>33</v>
      </c>
      <c r="O117" s="63">
        <v>17</v>
      </c>
      <c r="P117" s="63">
        <v>3</v>
      </c>
      <c r="Q117" s="63" t="s">
        <v>17</v>
      </c>
      <c r="R117" s="63">
        <v>118440</v>
      </c>
      <c r="S117" s="63">
        <v>73239</v>
      </c>
      <c r="T117" s="67">
        <v>3</v>
      </c>
    </row>
    <row r="118" spans="1:20" hidden="1" outlineLevel="4">
      <c r="A118" s="62">
        <v>12</v>
      </c>
      <c r="B118" s="63" t="s">
        <v>46</v>
      </c>
      <c r="C118" s="63" t="s">
        <v>4</v>
      </c>
      <c r="D118" s="63" t="s">
        <v>19</v>
      </c>
      <c r="E118" s="64">
        <v>80</v>
      </c>
      <c r="F118" s="65">
        <f t="shared" si="7"/>
        <v>5.3621238425925928E-3</v>
      </c>
      <c r="G118" s="65">
        <f t="shared" si="8"/>
        <v>2.650173611111111E-3</v>
      </c>
      <c r="H118" s="63">
        <f t="shared" si="9"/>
        <v>80</v>
      </c>
      <c r="I118" s="63">
        <f t="shared" si="10"/>
        <v>0</v>
      </c>
      <c r="J118" s="63">
        <f t="shared" si="11"/>
        <v>0</v>
      </c>
      <c r="K118" s="63">
        <f t="shared" si="12"/>
        <v>0</v>
      </c>
      <c r="L118" s="63">
        <f t="shared" si="13"/>
        <v>80</v>
      </c>
      <c r="M118" s="63">
        <v>1</v>
      </c>
      <c r="N118" s="63">
        <v>33</v>
      </c>
      <c r="O118" s="63">
        <v>18</v>
      </c>
      <c r="P118" s="63">
        <v>3</v>
      </c>
      <c r="Q118" s="63" t="s">
        <v>17</v>
      </c>
      <c r="R118" s="63">
        <v>37063</v>
      </c>
      <c r="S118" s="63">
        <v>18318</v>
      </c>
      <c r="T118" s="67">
        <v>3</v>
      </c>
    </row>
    <row r="119" spans="1:20" hidden="1" outlineLevel="4">
      <c r="A119" s="62">
        <v>12</v>
      </c>
      <c r="B119" s="63" t="s">
        <v>46</v>
      </c>
      <c r="C119" s="63" t="s">
        <v>4</v>
      </c>
      <c r="D119" s="63" t="s">
        <v>21</v>
      </c>
      <c r="E119" s="64">
        <v>17</v>
      </c>
      <c r="F119" s="65">
        <f t="shared" si="7"/>
        <v>6.6625816993464053E-3</v>
      </c>
      <c r="G119" s="65">
        <f t="shared" si="8"/>
        <v>1.5924564270152505E-3</v>
      </c>
      <c r="H119" s="63">
        <f t="shared" si="9"/>
        <v>17</v>
      </c>
      <c r="I119" s="63">
        <f t="shared" si="10"/>
        <v>0</v>
      </c>
      <c r="J119" s="63">
        <f t="shared" si="11"/>
        <v>0</v>
      </c>
      <c r="K119" s="63">
        <f t="shared" si="12"/>
        <v>0</v>
      </c>
      <c r="L119" s="63">
        <f t="shared" si="13"/>
        <v>17</v>
      </c>
      <c r="M119" s="63">
        <v>1</v>
      </c>
      <c r="N119" s="63">
        <v>33</v>
      </c>
      <c r="O119" s="63">
        <v>20</v>
      </c>
      <c r="P119" s="63">
        <v>3</v>
      </c>
      <c r="Q119" s="63" t="s">
        <v>17</v>
      </c>
      <c r="R119" s="63">
        <v>9786</v>
      </c>
      <c r="S119" s="63">
        <v>2339</v>
      </c>
      <c r="T119" s="67">
        <v>3</v>
      </c>
    </row>
    <row r="120" spans="1:20" hidden="1" outlineLevel="4">
      <c r="A120" s="62">
        <v>12</v>
      </c>
      <c r="B120" s="63" t="s">
        <v>46</v>
      </c>
      <c r="C120" s="63" t="s">
        <v>4</v>
      </c>
      <c r="D120" s="63" t="s">
        <v>109</v>
      </c>
      <c r="E120" s="64">
        <v>300</v>
      </c>
      <c r="F120" s="65">
        <f t="shared" si="7"/>
        <v>4.8047453703703707E-3</v>
      </c>
      <c r="G120" s="65">
        <f t="shared" si="8"/>
        <v>1.1995756172839506E-3</v>
      </c>
      <c r="H120" s="63">
        <f t="shared" si="9"/>
        <v>300</v>
      </c>
      <c r="I120" s="63">
        <f t="shared" si="10"/>
        <v>0</v>
      </c>
      <c r="J120" s="63">
        <f t="shared" si="11"/>
        <v>0</v>
      </c>
      <c r="K120" s="63">
        <f t="shared" si="12"/>
        <v>300</v>
      </c>
      <c r="L120" s="63">
        <f t="shared" si="13"/>
        <v>0</v>
      </c>
      <c r="M120" s="63">
        <v>3</v>
      </c>
      <c r="N120" s="63">
        <v>33</v>
      </c>
      <c r="O120" s="63">
        <v>162</v>
      </c>
      <c r="P120" s="63">
        <v>3</v>
      </c>
      <c r="Q120" s="63" t="s">
        <v>17</v>
      </c>
      <c r="R120" s="63">
        <v>124539</v>
      </c>
      <c r="S120" s="63">
        <v>31093</v>
      </c>
      <c r="T120" s="67">
        <v>3</v>
      </c>
    </row>
    <row r="121" spans="1:20" hidden="1" outlineLevel="4">
      <c r="A121" s="62">
        <v>12</v>
      </c>
      <c r="B121" s="63" t="s">
        <v>46</v>
      </c>
      <c r="C121" s="63" t="s">
        <v>4</v>
      </c>
      <c r="D121" s="63" t="s">
        <v>107</v>
      </c>
      <c r="E121" s="64">
        <v>132</v>
      </c>
      <c r="F121" s="65">
        <f t="shared" si="7"/>
        <v>6.9875841750841753E-3</v>
      </c>
      <c r="G121" s="65">
        <f t="shared" si="8"/>
        <v>8.7682379349046014E-8</v>
      </c>
      <c r="H121" s="63">
        <f t="shared" si="9"/>
        <v>132</v>
      </c>
      <c r="I121" s="63">
        <f t="shared" si="10"/>
        <v>0</v>
      </c>
      <c r="J121" s="63">
        <f t="shared" si="11"/>
        <v>0</v>
      </c>
      <c r="K121" s="63">
        <f t="shared" si="12"/>
        <v>0</v>
      </c>
      <c r="L121" s="63">
        <f t="shared" si="13"/>
        <v>132</v>
      </c>
      <c r="M121" s="63">
        <v>8</v>
      </c>
      <c r="N121" s="63">
        <v>33</v>
      </c>
      <c r="O121" s="63">
        <v>217</v>
      </c>
      <c r="P121" s="63">
        <v>3</v>
      </c>
      <c r="Q121" s="63" t="s">
        <v>17</v>
      </c>
      <c r="R121" s="63">
        <v>79692</v>
      </c>
      <c r="S121" s="63">
        <v>1</v>
      </c>
      <c r="T121" s="67">
        <v>3</v>
      </c>
    </row>
    <row r="122" spans="1:20" hidden="1" outlineLevel="4">
      <c r="A122" s="62">
        <v>12</v>
      </c>
      <c r="B122" s="63" t="s">
        <v>46</v>
      </c>
      <c r="C122" s="63" t="s">
        <v>4</v>
      </c>
      <c r="D122" s="63" t="s">
        <v>47</v>
      </c>
      <c r="E122" s="64">
        <v>11</v>
      </c>
      <c r="F122" s="65">
        <f t="shared" si="7"/>
        <v>6.7382154882154877E-3</v>
      </c>
      <c r="G122" s="65">
        <f t="shared" si="8"/>
        <v>8.6174242424242426E-4</v>
      </c>
      <c r="H122" s="63">
        <f t="shared" si="9"/>
        <v>11</v>
      </c>
      <c r="I122" s="63">
        <f t="shared" si="10"/>
        <v>0</v>
      </c>
      <c r="J122" s="63">
        <f t="shared" si="11"/>
        <v>0</v>
      </c>
      <c r="K122" s="63">
        <f t="shared" si="12"/>
        <v>0</v>
      </c>
      <c r="L122" s="63">
        <f t="shared" si="13"/>
        <v>11</v>
      </c>
      <c r="M122" s="63">
        <v>1</v>
      </c>
      <c r="N122" s="63">
        <v>33</v>
      </c>
      <c r="O122" s="63">
        <v>225</v>
      </c>
      <c r="P122" s="63">
        <v>3</v>
      </c>
      <c r="Q122" s="63" t="s">
        <v>17</v>
      </c>
      <c r="R122" s="63">
        <v>6404</v>
      </c>
      <c r="S122" s="63">
        <v>819</v>
      </c>
      <c r="T122" s="67">
        <v>3</v>
      </c>
    </row>
    <row r="123" spans="1:20" hidden="1" outlineLevel="4">
      <c r="A123" s="62">
        <v>12</v>
      </c>
      <c r="B123" s="63" t="s">
        <v>46</v>
      </c>
      <c r="C123" s="63" t="s">
        <v>4</v>
      </c>
      <c r="D123" s="63" t="s">
        <v>125</v>
      </c>
      <c r="E123" s="64">
        <v>45</v>
      </c>
      <c r="F123" s="65">
        <f t="shared" si="7"/>
        <v>4.3209876543209872E-3</v>
      </c>
      <c r="G123" s="65">
        <f t="shared" si="8"/>
        <v>6.8930041152263379E-5</v>
      </c>
      <c r="H123" s="63">
        <f t="shared" si="9"/>
        <v>45</v>
      </c>
      <c r="I123" s="63">
        <f t="shared" si="10"/>
        <v>0</v>
      </c>
      <c r="J123" s="63">
        <f t="shared" si="11"/>
        <v>0</v>
      </c>
      <c r="K123" s="63">
        <f t="shared" si="12"/>
        <v>45</v>
      </c>
      <c r="L123" s="63">
        <f t="shared" si="13"/>
        <v>0</v>
      </c>
      <c r="M123" s="63">
        <v>3</v>
      </c>
      <c r="N123" s="63">
        <v>33</v>
      </c>
      <c r="O123" s="63">
        <v>226</v>
      </c>
      <c r="P123" s="63">
        <v>3</v>
      </c>
      <c r="Q123" s="63" t="s">
        <v>17</v>
      </c>
      <c r="R123" s="63">
        <v>16800</v>
      </c>
      <c r="S123" s="63">
        <v>268</v>
      </c>
      <c r="T123" s="67">
        <v>3</v>
      </c>
    </row>
    <row r="124" spans="1:20" outlineLevel="3" collapsed="1">
      <c r="A124" s="62"/>
      <c r="B124" s="63"/>
      <c r="C124" s="126" t="s">
        <v>144</v>
      </c>
      <c r="D124" s="127"/>
      <c r="E124" s="128">
        <f>SUBTOTAL(9,E117:E123)</f>
        <v>931</v>
      </c>
      <c r="F124" s="129"/>
      <c r="G124" s="129"/>
      <c r="H124" s="63">
        <f>SUBTOTAL(9,H117:H123)</f>
        <v>931</v>
      </c>
      <c r="I124" s="63">
        <f>SUBTOTAL(9,I117:I123)</f>
        <v>0</v>
      </c>
      <c r="J124" s="63">
        <f>SUBTOTAL(9,J117:J123)</f>
        <v>0</v>
      </c>
      <c r="K124" s="63">
        <f>SUBTOTAL(9,K117:K123)</f>
        <v>345</v>
      </c>
      <c r="L124" s="63">
        <f>SUBTOTAL(9,L117:L123)</f>
        <v>586</v>
      </c>
      <c r="M124" s="63"/>
      <c r="N124" s="63"/>
      <c r="O124" s="63"/>
      <c r="P124" s="63"/>
      <c r="Q124" s="63"/>
      <c r="R124" s="63">
        <f>SUBTOTAL(9,R117:R123)</f>
        <v>392724</v>
      </c>
      <c r="S124" s="63">
        <f>SUBTOTAL(9,S117:S123)</f>
        <v>126077</v>
      </c>
      <c r="T124" s="67"/>
    </row>
    <row r="125" spans="1:20" hidden="1" outlineLevel="4">
      <c r="A125" s="62">
        <v>12</v>
      </c>
      <c r="B125" s="63" t="s">
        <v>46</v>
      </c>
      <c r="C125" s="63" t="s">
        <v>6</v>
      </c>
      <c r="D125" s="63" t="s">
        <v>33</v>
      </c>
      <c r="E125" s="64">
        <v>34</v>
      </c>
      <c r="F125" s="65">
        <f t="shared" si="7"/>
        <v>1.5405092592592592E-2</v>
      </c>
      <c r="G125" s="65">
        <f t="shared" si="8"/>
        <v>3.5426879084967319E-3</v>
      </c>
      <c r="H125" s="63">
        <f t="shared" si="9"/>
        <v>0</v>
      </c>
      <c r="I125" s="63">
        <f t="shared" si="10"/>
        <v>0</v>
      </c>
      <c r="J125" s="63">
        <f t="shared" si="11"/>
        <v>34</v>
      </c>
      <c r="K125" s="63">
        <f t="shared" si="12"/>
        <v>0</v>
      </c>
      <c r="L125" s="63">
        <f t="shared" si="13"/>
        <v>34</v>
      </c>
      <c r="M125" s="63">
        <v>1</v>
      </c>
      <c r="N125" s="63">
        <v>33</v>
      </c>
      <c r="O125" s="63">
        <v>86</v>
      </c>
      <c r="P125" s="63">
        <v>5</v>
      </c>
      <c r="Q125" s="63" t="s">
        <v>6</v>
      </c>
      <c r="R125" s="63">
        <v>45254</v>
      </c>
      <c r="S125" s="63">
        <v>10407</v>
      </c>
      <c r="T125" s="67">
        <v>3</v>
      </c>
    </row>
    <row r="126" spans="1:20" hidden="1" outlineLevel="4">
      <c r="A126" s="62">
        <v>12</v>
      </c>
      <c r="B126" s="63" t="s">
        <v>46</v>
      </c>
      <c r="C126" s="63" t="s">
        <v>6</v>
      </c>
      <c r="D126" s="63" t="s">
        <v>126</v>
      </c>
      <c r="E126" s="64">
        <v>173</v>
      </c>
      <c r="F126" s="65">
        <f t="shared" si="7"/>
        <v>1.4550685078141725E-2</v>
      </c>
      <c r="G126" s="65">
        <f t="shared" si="8"/>
        <v>6.8654329907942629E-3</v>
      </c>
      <c r="H126" s="63">
        <f t="shared" si="9"/>
        <v>0</v>
      </c>
      <c r="I126" s="63">
        <f t="shared" si="10"/>
        <v>0</v>
      </c>
      <c r="J126" s="63">
        <f t="shared" si="11"/>
        <v>173</v>
      </c>
      <c r="K126" s="63">
        <f t="shared" si="12"/>
        <v>173</v>
      </c>
      <c r="L126" s="63">
        <f t="shared" si="13"/>
        <v>0</v>
      </c>
      <c r="M126" s="63">
        <v>3</v>
      </c>
      <c r="N126" s="63">
        <v>33</v>
      </c>
      <c r="O126" s="63">
        <v>192</v>
      </c>
      <c r="P126" s="63">
        <v>5</v>
      </c>
      <c r="Q126" s="63" t="s">
        <v>6</v>
      </c>
      <c r="R126" s="63">
        <v>217492</v>
      </c>
      <c r="S126" s="63">
        <v>102619</v>
      </c>
      <c r="T126" s="67">
        <v>3</v>
      </c>
    </row>
    <row r="127" spans="1:20" hidden="1" outlineLevel="4">
      <c r="A127" s="62">
        <v>12</v>
      </c>
      <c r="B127" s="63" t="s">
        <v>46</v>
      </c>
      <c r="C127" s="63" t="s">
        <v>6</v>
      </c>
      <c r="D127" s="63" t="s">
        <v>127</v>
      </c>
      <c r="E127" s="64">
        <v>419</v>
      </c>
      <c r="F127" s="65">
        <f t="shared" si="7"/>
        <v>1.3181848316096525E-2</v>
      </c>
      <c r="G127" s="65">
        <f t="shared" si="8"/>
        <v>5.974238707681428E-3</v>
      </c>
      <c r="H127" s="63">
        <f t="shared" si="9"/>
        <v>0</v>
      </c>
      <c r="I127" s="63">
        <f t="shared" si="10"/>
        <v>0</v>
      </c>
      <c r="J127" s="63">
        <f t="shared" si="11"/>
        <v>419</v>
      </c>
      <c r="K127" s="63">
        <f t="shared" si="12"/>
        <v>419</v>
      </c>
      <c r="L127" s="63">
        <f t="shared" si="13"/>
        <v>0</v>
      </c>
      <c r="M127" s="63">
        <v>3</v>
      </c>
      <c r="N127" s="63">
        <v>33</v>
      </c>
      <c r="O127" s="63">
        <v>208</v>
      </c>
      <c r="P127" s="63">
        <v>5</v>
      </c>
      <c r="Q127" s="63" t="s">
        <v>6</v>
      </c>
      <c r="R127" s="63">
        <v>477204</v>
      </c>
      <c r="S127" s="63">
        <v>216277</v>
      </c>
      <c r="T127" s="67">
        <v>3</v>
      </c>
    </row>
    <row r="128" spans="1:20" hidden="1" outlineLevel="4">
      <c r="A128" s="62">
        <v>12</v>
      </c>
      <c r="B128" s="63" t="s">
        <v>46</v>
      </c>
      <c r="C128" s="63" t="s">
        <v>6</v>
      </c>
      <c r="D128" s="63" t="s">
        <v>128</v>
      </c>
      <c r="E128" s="64">
        <v>435</v>
      </c>
      <c r="F128" s="65">
        <f t="shared" si="7"/>
        <v>1.3270726905065986E-2</v>
      </c>
      <c r="G128" s="65">
        <f t="shared" si="8"/>
        <v>6.7957641549595575E-3</v>
      </c>
      <c r="H128" s="63">
        <f t="shared" si="9"/>
        <v>0</v>
      </c>
      <c r="I128" s="63">
        <f t="shared" si="10"/>
        <v>0</v>
      </c>
      <c r="J128" s="63">
        <f t="shared" si="11"/>
        <v>435</v>
      </c>
      <c r="K128" s="63">
        <f t="shared" si="12"/>
        <v>435</v>
      </c>
      <c r="L128" s="63">
        <f t="shared" si="13"/>
        <v>0</v>
      </c>
      <c r="M128" s="63">
        <v>3</v>
      </c>
      <c r="N128" s="63">
        <v>33</v>
      </c>
      <c r="O128" s="63">
        <v>219</v>
      </c>
      <c r="P128" s="63">
        <v>22</v>
      </c>
      <c r="Q128" s="63" t="s">
        <v>20</v>
      </c>
      <c r="R128" s="63">
        <v>498767</v>
      </c>
      <c r="S128" s="63">
        <v>255412</v>
      </c>
      <c r="T128" s="67">
        <v>3</v>
      </c>
    </row>
    <row r="129" spans="1:20" outlineLevel="3" collapsed="1">
      <c r="A129" s="62"/>
      <c r="B129" s="63"/>
      <c r="C129" s="134" t="s">
        <v>146</v>
      </c>
      <c r="D129" s="135"/>
      <c r="E129" s="136">
        <f>SUBTOTAL(9,E125:E128)</f>
        <v>1061</v>
      </c>
      <c r="F129" s="137"/>
      <c r="G129" s="137"/>
      <c r="H129" s="63">
        <f>SUBTOTAL(9,H125:H128)</f>
        <v>0</v>
      </c>
      <c r="I129" s="63">
        <f>SUBTOTAL(9,I125:I128)</f>
        <v>0</v>
      </c>
      <c r="J129" s="63">
        <f>SUBTOTAL(9,J125:J128)</f>
        <v>1061</v>
      </c>
      <c r="K129" s="63">
        <f>SUBTOTAL(9,K125:K128)</f>
        <v>1027</v>
      </c>
      <c r="L129" s="63">
        <f>SUBTOTAL(9,L125:L128)</f>
        <v>34</v>
      </c>
      <c r="M129" s="63"/>
      <c r="N129" s="63"/>
      <c r="O129" s="63"/>
      <c r="P129" s="63"/>
      <c r="Q129" s="63"/>
      <c r="R129" s="63">
        <f>SUBTOTAL(9,R125:R128)</f>
        <v>1238717</v>
      </c>
      <c r="S129" s="63">
        <f>SUBTOTAL(9,S125:S128)</f>
        <v>584715</v>
      </c>
      <c r="T129" s="67"/>
    </row>
    <row r="130" spans="1:20" ht="15.6" outlineLevel="2">
      <c r="A130" s="62"/>
      <c r="B130" s="76" t="s">
        <v>91</v>
      </c>
      <c r="C130" s="77"/>
      <c r="D130" s="77"/>
      <c r="E130" s="78">
        <f>SUBTOTAL(9,E117:E128)</f>
        <v>1992</v>
      </c>
      <c r="F130" s="79">
        <v>9.4791259947196206E-3</v>
      </c>
      <c r="G130" s="79">
        <v>4.1298992265357722E-3</v>
      </c>
      <c r="H130" s="63">
        <f>SUBTOTAL(9,H117:H128)</f>
        <v>931</v>
      </c>
      <c r="I130" s="63">
        <f>SUBTOTAL(9,I117:I128)</f>
        <v>0</v>
      </c>
      <c r="J130" s="63">
        <f>SUBTOTAL(9,J117:J128)</f>
        <v>1061</v>
      </c>
      <c r="K130" s="63">
        <f>SUBTOTAL(9,K117:K128)</f>
        <v>1372</v>
      </c>
      <c r="L130" s="63">
        <f>SUBTOTAL(9,L117:L128)</f>
        <v>620</v>
      </c>
      <c r="M130" s="63"/>
      <c r="N130" s="63"/>
      <c r="O130" s="63"/>
      <c r="P130" s="63"/>
      <c r="Q130" s="63"/>
      <c r="R130" s="63">
        <f>SUBTOTAL(9,R117:R128)</f>
        <v>1631441</v>
      </c>
      <c r="S130" s="63">
        <f>SUBTOTAL(9,S117:S128)</f>
        <v>710792</v>
      </c>
      <c r="T130" s="67"/>
    </row>
    <row r="131" spans="1:20" ht="17.399999999999999" outlineLevel="1">
      <c r="A131" s="138" t="s">
        <v>105</v>
      </c>
      <c r="B131" s="88"/>
      <c r="C131" s="88"/>
      <c r="D131" s="88"/>
      <c r="E131" s="89">
        <f>SUBTOTAL(9,E78:E128)</f>
        <v>6175</v>
      </c>
      <c r="F131" s="90"/>
      <c r="G131" s="90"/>
      <c r="H131" s="63">
        <f>SUBTOTAL(9,H78:H128)</f>
        <v>4861</v>
      </c>
      <c r="I131" s="63">
        <f>SUBTOTAL(9,I78:I128)</f>
        <v>253</v>
      </c>
      <c r="J131" s="63">
        <f>SUBTOTAL(9,J78:J128)</f>
        <v>1061</v>
      </c>
      <c r="K131" s="63">
        <f>SUBTOTAL(9,K78:K128)</f>
        <v>2763</v>
      </c>
      <c r="L131" s="63">
        <f>SUBTOTAL(9,L78:L128)</f>
        <v>3412</v>
      </c>
      <c r="M131" s="63"/>
      <c r="N131" s="63"/>
      <c r="O131" s="63"/>
      <c r="P131" s="63"/>
      <c r="Q131" s="63"/>
      <c r="R131" s="63">
        <f>SUBTOTAL(9,R78:R128)</f>
        <v>5389741</v>
      </c>
      <c r="S131" s="63">
        <f>SUBTOTAL(9,S78:S128)</f>
        <v>2242982</v>
      </c>
      <c r="T131" s="67"/>
    </row>
    <row r="132" spans="1:20" hidden="1" outlineLevel="4">
      <c r="A132" s="62">
        <v>46</v>
      </c>
      <c r="B132" s="63" t="s">
        <v>48</v>
      </c>
      <c r="C132" s="63" t="s">
        <v>4</v>
      </c>
      <c r="D132" s="63" t="s">
        <v>16</v>
      </c>
      <c r="E132" s="64">
        <v>321</v>
      </c>
      <c r="F132" s="65">
        <f t="shared" si="7"/>
        <v>5.1590083073727935E-3</v>
      </c>
      <c r="G132" s="65">
        <f t="shared" si="8"/>
        <v>1.1895335756317064E-3</v>
      </c>
      <c r="H132" s="63">
        <f t="shared" si="9"/>
        <v>321</v>
      </c>
      <c r="I132" s="63">
        <f t="shared" si="10"/>
        <v>0</v>
      </c>
      <c r="J132" s="63">
        <f t="shared" si="11"/>
        <v>0</v>
      </c>
      <c r="K132" s="63">
        <f t="shared" si="12"/>
        <v>0</v>
      </c>
      <c r="L132" s="63">
        <f t="shared" si="13"/>
        <v>321</v>
      </c>
      <c r="M132" s="63">
        <v>1</v>
      </c>
      <c r="N132" s="63">
        <v>25</v>
      </c>
      <c r="O132" s="63">
        <v>17</v>
      </c>
      <c r="P132" s="63">
        <v>3</v>
      </c>
      <c r="Q132" s="63" t="s">
        <v>17</v>
      </c>
      <c r="R132" s="63">
        <v>143082</v>
      </c>
      <c r="S132" s="63">
        <v>32991</v>
      </c>
      <c r="T132" s="67">
        <v>3</v>
      </c>
    </row>
    <row r="133" spans="1:20" hidden="1" outlineLevel="4">
      <c r="A133" s="62">
        <v>46</v>
      </c>
      <c r="B133" s="63" t="s">
        <v>48</v>
      </c>
      <c r="C133" s="63" t="s">
        <v>4</v>
      </c>
      <c r="D133" s="63" t="s">
        <v>19</v>
      </c>
      <c r="E133" s="64">
        <v>64</v>
      </c>
      <c r="F133" s="65">
        <f t="shared" si="7"/>
        <v>5.28736255787037E-3</v>
      </c>
      <c r="G133" s="65">
        <f t="shared" si="8"/>
        <v>2.0366753472222223E-3</v>
      </c>
      <c r="H133" s="63">
        <f t="shared" si="9"/>
        <v>64</v>
      </c>
      <c r="I133" s="63">
        <f t="shared" si="10"/>
        <v>0</v>
      </c>
      <c r="J133" s="63">
        <f t="shared" si="11"/>
        <v>0</v>
      </c>
      <c r="K133" s="63">
        <f t="shared" si="12"/>
        <v>0</v>
      </c>
      <c r="L133" s="63">
        <f t="shared" si="13"/>
        <v>64</v>
      </c>
      <c r="M133" s="63">
        <v>1</v>
      </c>
      <c r="N133" s="63">
        <v>25</v>
      </c>
      <c r="O133" s="63">
        <v>18</v>
      </c>
      <c r="P133" s="63">
        <v>3</v>
      </c>
      <c r="Q133" s="63" t="s">
        <v>17</v>
      </c>
      <c r="R133" s="63">
        <v>29237</v>
      </c>
      <c r="S133" s="63">
        <v>11262</v>
      </c>
      <c r="T133" s="67">
        <v>3</v>
      </c>
    </row>
    <row r="134" spans="1:20" hidden="1" outlineLevel="4">
      <c r="A134" s="62">
        <v>46</v>
      </c>
      <c r="B134" s="63" t="s">
        <v>48</v>
      </c>
      <c r="C134" s="63" t="s">
        <v>4</v>
      </c>
      <c r="D134" s="63" t="s">
        <v>21</v>
      </c>
      <c r="E134" s="64">
        <v>35</v>
      </c>
      <c r="F134" s="65">
        <f t="shared" si="7"/>
        <v>5.2457010582010587E-3</v>
      </c>
      <c r="G134" s="65">
        <f t="shared" si="8"/>
        <v>1.9133597883597884E-3</v>
      </c>
      <c r="H134" s="63">
        <f t="shared" si="9"/>
        <v>35</v>
      </c>
      <c r="I134" s="63">
        <f t="shared" si="10"/>
        <v>0</v>
      </c>
      <c r="J134" s="63">
        <f t="shared" si="11"/>
        <v>0</v>
      </c>
      <c r="K134" s="63">
        <f t="shared" si="12"/>
        <v>0</v>
      </c>
      <c r="L134" s="63">
        <f t="shared" si="13"/>
        <v>35</v>
      </c>
      <c r="M134" s="63">
        <v>1</v>
      </c>
      <c r="N134" s="63">
        <v>25</v>
      </c>
      <c r="O134" s="63">
        <v>20</v>
      </c>
      <c r="P134" s="63">
        <v>3</v>
      </c>
      <c r="Q134" s="63" t="s">
        <v>17</v>
      </c>
      <c r="R134" s="63">
        <v>15863</v>
      </c>
      <c r="S134" s="63">
        <v>5786</v>
      </c>
      <c r="T134" s="67">
        <v>3</v>
      </c>
    </row>
    <row r="135" spans="1:20" hidden="1" outlineLevel="4">
      <c r="A135" s="62">
        <v>46</v>
      </c>
      <c r="B135" s="63" t="s">
        <v>48</v>
      </c>
      <c r="C135" s="63" t="s">
        <v>4</v>
      </c>
      <c r="D135" s="63" t="s">
        <v>109</v>
      </c>
      <c r="E135" s="64">
        <v>137</v>
      </c>
      <c r="F135" s="65">
        <f t="shared" si="7"/>
        <v>5.1782576371992434E-3</v>
      </c>
      <c r="G135" s="65">
        <f t="shared" si="8"/>
        <v>8.7701067856177351E-4</v>
      </c>
      <c r="H135" s="63">
        <f t="shared" si="9"/>
        <v>137</v>
      </c>
      <c r="I135" s="63">
        <f t="shared" si="10"/>
        <v>0</v>
      </c>
      <c r="J135" s="63">
        <f t="shared" si="11"/>
        <v>0</v>
      </c>
      <c r="K135" s="63">
        <f t="shared" si="12"/>
        <v>137</v>
      </c>
      <c r="L135" s="63">
        <f t="shared" si="13"/>
        <v>0</v>
      </c>
      <c r="M135" s="63">
        <v>3</v>
      </c>
      <c r="N135" s="63">
        <v>25</v>
      </c>
      <c r="O135" s="63">
        <v>162</v>
      </c>
      <c r="P135" s="63">
        <v>3</v>
      </c>
      <c r="Q135" s="63" t="s">
        <v>17</v>
      </c>
      <c r="R135" s="63">
        <v>61294</v>
      </c>
      <c r="S135" s="63">
        <v>10381</v>
      </c>
      <c r="T135" s="67">
        <v>3</v>
      </c>
    </row>
    <row r="136" spans="1:20" hidden="1" outlineLevel="4">
      <c r="A136" s="62">
        <v>46</v>
      </c>
      <c r="B136" s="63" t="s">
        <v>48</v>
      </c>
      <c r="C136" s="63" t="s">
        <v>4</v>
      </c>
      <c r="D136" s="63" t="s">
        <v>107</v>
      </c>
      <c r="E136" s="64">
        <v>169</v>
      </c>
      <c r="F136" s="65">
        <f t="shared" si="7"/>
        <v>7.4673323471400391E-3</v>
      </c>
      <c r="G136" s="65">
        <f t="shared" si="8"/>
        <v>0</v>
      </c>
      <c r="H136" s="63">
        <f t="shared" si="9"/>
        <v>169</v>
      </c>
      <c r="I136" s="63">
        <f t="shared" si="10"/>
        <v>0</v>
      </c>
      <c r="J136" s="63">
        <f t="shared" si="11"/>
        <v>0</v>
      </c>
      <c r="K136" s="63">
        <f t="shared" si="12"/>
        <v>0</v>
      </c>
      <c r="L136" s="63">
        <f t="shared" si="13"/>
        <v>169</v>
      </c>
      <c r="M136" s="63">
        <v>8</v>
      </c>
      <c r="N136" s="63">
        <v>25</v>
      </c>
      <c r="O136" s="63">
        <v>217</v>
      </c>
      <c r="P136" s="63">
        <v>3</v>
      </c>
      <c r="Q136" s="63" t="s">
        <v>17</v>
      </c>
      <c r="R136" s="63">
        <v>109035</v>
      </c>
      <c r="S136" s="63">
        <v>0</v>
      </c>
      <c r="T136" s="67">
        <v>3</v>
      </c>
    </row>
    <row r="137" spans="1:20" outlineLevel="3" collapsed="1">
      <c r="A137" s="62"/>
      <c r="B137" s="63"/>
      <c r="C137" s="126" t="s">
        <v>144</v>
      </c>
      <c r="D137" s="127"/>
      <c r="E137" s="128">
        <f>SUBTOTAL(9,E132:E136)</f>
        <v>726</v>
      </c>
      <c r="F137" s="129"/>
      <c r="G137" s="129"/>
      <c r="H137" s="63">
        <f>SUBTOTAL(9,H132:H136)</f>
        <v>726</v>
      </c>
      <c r="I137" s="63">
        <f>SUBTOTAL(9,I132:I136)</f>
        <v>0</v>
      </c>
      <c r="J137" s="63">
        <f>SUBTOTAL(9,J132:J136)</f>
        <v>0</v>
      </c>
      <c r="K137" s="63">
        <f>SUBTOTAL(9,K132:K136)</f>
        <v>137</v>
      </c>
      <c r="L137" s="63">
        <f>SUBTOTAL(9,L132:L136)</f>
        <v>589</v>
      </c>
      <c r="M137" s="63"/>
      <c r="N137" s="63"/>
      <c r="O137" s="63"/>
      <c r="P137" s="63"/>
      <c r="Q137" s="63"/>
      <c r="R137" s="63">
        <f>SUBTOTAL(9,R132:R136)</f>
        <v>358511</v>
      </c>
      <c r="S137" s="63">
        <f>SUBTOTAL(9,S132:S136)</f>
        <v>60420</v>
      </c>
      <c r="T137" s="67"/>
    </row>
    <row r="138" spans="1:20" hidden="1" outlineLevel="4">
      <c r="A138" s="62">
        <v>46</v>
      </c>
      <c r="B138" s="63" t="s">
        <v>48</v>
      </c>
      <c r="C138" s="63" t="s">
        <v>6</v>
      </c>
      <c r="D138" s="63" t="s">
        <v>33</v>
      </c>
      <c r="E138" s="64">
        <v>63</v>
      </c>
      <c r="F138" s="65">
        <f t="shared" si="7"/>
        <v>7.7447089947089943E-3</v>
      </c>
      <c r="G138" s="65">
        <f t="shared" si="8"/>
        <v>2.3014035861258085E-3</v>
      </c>
      <c r="H138" s="63">
        <f t="shared" si="9"/>
        <v>0</v>
      </c>
      <c r="I138" s="63">
        <f t="shared" si="10"/>
        <v>0</v>
      </c>
      <c r="J138" s="63">
        <f t="shared" si="11"/>
        <v>63</v>
      </c>
      <c r="K138" s="63">
        <f t="shared" si="12"/>
        <v>0</v>
      </c>
      <c r="L138" s="63">
        <f t="shared" si="13"/>
        <v>63</v>
      </c>
      <c r="M138" s="63">
        <v>1</v>
      </c>
      <c r="N138" s="63">
        <v>25</v>
      </c>
      <c r="O138" s="63">
        <v>86</v>
      </c>
      <c r="P138" s="63">
        <v>5</v>
      </c>
      <c r="Q138" s="63" t="s">
        <v>6</v>
      </c>
      <c r="R138" s="63">
        <v>42156</v>
      </c>
      <c r="S138" s="63">
        <v>12527</v>
      </c>
      <c r="T138" s="67">
        <v>3</v>
      </c>
    </row>
    <row r="139" spans="1:20" hidden="1" outlineLevel="4">
      <c r="A139" s="62">
        <v>46</v>
      </c>
      <c r="B139" s="63" t="s">
        <v>48</v>
      </c>
      <c r="C139" s="63" t="s">
        <v>6</v>
      </c>
      <c r="D139" s="63" t="s">
        <v>114</v>
      </c>
      <c r="E139" s="64">
        <v>318</v>
      </c>
      <c r="F139" s="65">
        <f t="shared" si="7"/>
        <v>8.7072341602608891E-3</v>
      </c>
      <c r="G139" s="65">
        <f t="shared" si="8"/>
        <v>1.9615871767994409E-3</v>
      </c>
      <c r="H139" s="63">
        <f t="shared" si="9"/>
        <v>0</v>
      </c>
      <c r="I139" s="63">
        <f t="shared" si="10"/>
        <v>0</v>
      </c>
      <c r="J139" s="63">
        <f t="shared" si="11"/>
        <v>318</v>
      </c>
      <c r="K139" s="63">
        <f t="shared" si="12"/>
        <v>318</v>
      </c>
      <c r="L139" s="63">
        <f t="shared" si="13"/>
        <v>0</v>
      </c>
      <c r="M139" s="63">
        <v>3</v>
      </c>
      <c r="N139" s="63">
        <v>25</v>
      </c>
      <c r="O139" s="63">
        <v>169</v>
      </c>
      <c r="P139" s="63">
        <v>5</v>
      </c>
      <c r="Q139" s="63" t="s">
        <v>6</v>
      </c>
      <c r="R139" s="63">
        <v>239233</v>
      </c>
      <c r="S139" s="63">
        <v>53895</v>
      </c>
      <c r="T139" s="67">
        <v>3</v>
      </c>
    </row>
    <row r="140" spans="1:20" outlineLevel="3" collapsed="1">
      <c r="A140" s="62"/>
      <c r="B140" s="63"/>
      <c r="C140" s="134" t="s">
        <v>146</v>
      </c>
      <c r="D140" s="135"/>
      <c r="E140" s="136">
        <f>SUBTOTAL(9,E138:E139)</f>
        <v>381</v>
      </c>
      <c r="F140" s="137"/>
      <c r="G140" s="137"/>
      <c r="H140" s="63">
        <f>SUBTOTAL(9,H138:H139)</f>
        <v>0</v>
      </c>
      <c r="I140" s="63">
        <f>SUBTOTAL(9,I138:I139)</f>
        <v>0</v>
      </c>
      <c r="J140" s="63">
        <f>SUBTOTAL(9,J138:J139)</f>
        <v>381</v>
      </c>
      <c r="K140" s="63">
        <f>SUBTOTAL(9,K138:K139)</f>
        <v>318</v>
      </c>
      <c r="L140" s="63">
        <f>SUBTOTAL(9,L138:L139)</f>
        <v>63</v>
      </c>
      <c r="M140" s="63"/>
      <c r="N140" s="63"/>
      <c r="O140" s="63"/>
      <c r="P140" s="63"/>
      <c r="Q140" s="63"/>
      <c r="R140" s="63">
        <f>SUBTOTAL(9,R138:R139)</f>
        <v>281389</v>
      </c>
      <c r="S140" s="63">
        <f>SUBTOTAL(9,S138:S139)</f>
        <v>66422</v>
      </c>
      <c r="T140" s="67"/>
    </row>
    <row r="141" spans="1:20" ht="15.6" outlineLevel="2">
      <c r="A141" s="62"/>
      <c r="B141" s="76" t="s">
        <v>92</v>
      </c>
      <c r="C141" s="77"/>
      <c r="D141" s="77"/>
      <c r="E141" s="78">
        <f>SUBTOTAL(9,E132:E139)</f>
        <v>1107</v>
      </c>
      <c r="F141" s="79">
        <v>6.690379403794037E-3</v>
      </c>
      <c r="G141" s="79">
        <v>1.3261776907892537E-3</v>
      </c>
      <c r="H141" s="63">
        <f>SUBTOTAL(9,H132:H139)</f>
        <v>726</v>
      </c>
      <c r="I141" s="63">
        <f>SUBTOTAL(9,I132:I139)</f>
        <v>0</v>
      </c>
      <c r="J141" s="63">
        <f>SUBTOTAL(9,J132:J139)</f>
        <v>381</v>
      </c>
      <c r="K141" s="63">
        <f>SUBTOTAL(9,K132:K139)</f>
        <v>455</v>
      </c>
      <c r="L141" s="63">
        <f>SUBTOTAL(9,L132:L139)</f>
        <v>652</v>
      </c>
      <c r="M141" s="63"/>
      <c r="N141" s="63"/>
      <c r="O141" s="63"/>
      <c r="P141" s="63"/>
      <c r="Q141" s="63"/>
      <c r="R141" s="63">
        <f>SUBTOTAL(9,R132:R139)</f>
        <v>639900</v>
      </c>
      <c r="S141" s="63">
        <f>SUBTOTAL(9,S132:S139)</f>
        <v>126842</v>
      </c>
      <c r="T141" s="67"/>
    </row>
    <row r="142" spans="1:20" hidden="1" outlineLevel="4">
      <c r="A142" s="62">
        <v>46</v>
      </c>
      <c r="B142" s="63" t="s">
        <v>49</v>
      </c>
      <c r="C142" s="63" t="s">
        <v>4</v>
      </c>
      <c r="D142" s="63" t="s">
        <v>16</v>
      </c>
      <c r="E142" s="64">
        <v>81</v>
      </c>
      <c r="F142" s="65">
        <f t="shared" si="7"/>
        <v>2.1697530864197533E-2</v>
      </c>
      <c r="G142" s="65">
        <f t="shared" si="8"/>
        <v>5.7270233196159122E-3</v>
      </c>
      <c r="H142" s="63">
        <f t="shared" si="9"/>
        <v>81</v>
      </c>
      <c r="I142" s="63">
        <f t="shared" si="10"/>
        <v>0</v>
      </c>
      <c r="J142" s="63">
        <f t="shared" si="11"/>
        <v>0</v>
      </c>
      <c r="K142" s="63">
        <f t="shared" si="12"/>
        <v>0</v>
      </c>
      <c r="L142" s="63">
        <f t="shared" si="13"/>
        <v>81</v>
      </c>
      <c r="M142" s="63">
        <v>1</v>
      </c>
      <c r="N142" s="63">
        <v>8</v>
      </c>
      <c r="O142" s="63">
        <v>17</v>
      </c>
      <c r="P142" s="63">
        <v>3</v>
      </c>
      <c r="Q142" s="63" t="s">
        <v>17</v>
      </c>
      <c r="R142" s="63">
        <v>151848</v>
      </c>
      <c r="S142" s="63">
        <v>40080</v>
      </c>
      <c r="T142" s="67">
        <v>3</v>
      </c>
    </row>
    <row r="143" spans="1:20" hidden="1" outlineLevel="4">
      <c r="A143" s="62">
        <v>46</v>
      </c>
      <c r="B143" s="63" t="s">
        <v>49</v>
      </c>
      <c r="C143" s="63" t="s">
        <v>4</v>
      </c>
      <c r="D143" s="63" t="s">
        <v>19</v>
      </c>
      <c r="E143" s="64">
        <v>2</v>
      </c>
      <c r="F143" s="65">
        <f t="shared" si="7"/>
        <v>4.2129629629629626E-3</v>
      </c>
      <c r="G143" s="65">
        <f t="shared" si="8"/>
        <v>0</v>
      </c>
      <c r="H143" s="63">
        <f t="shared" si="9"/>
        <v>2</v>
      </c>
      <c r="I143" s="63">
        <f t="shared" si="10"/>
        <v>0</v>
      </c>
      <c r="J143" s="63">
        <f t="shared" si="11"/>
        <v>0</v>
      </c>
      <c r="K143" s="63">
        <f t="shared" si="12"/>
        <v>0</v>
      </c>
      <c r="L143" s="63">
        <f t="shared" si="13"/>
        <v>2</v>
      </c>
      <c r="M143" s="63">
        <v>1</v>
      </c>
      <c r="N143" s="63">
        <v>8</v>
      </c>
      <c r="O143" s="63">
        <v>18</v>
      </c>
      <c r="P143" s="63">
        <v>3</v>
      </c>
      <c r="Q143" s="63" t="s">
        <v>17</v>
      </c>
      <c r="R143" s="63">
        <v>728</v>
      </c>
      <c r="S143" s="63">
        <v>0</v>
      </c>
      <c r="T143" s="67">
        <v>3</v>
      </c>
    </row>
    <row r="144" spans="1:20" hidden="1" outlineLevel="4">
      <c r="A144" s="62">
        <v>46</v>
      </c>
      <c r="B144" s="63" t="s">
        <v>49</v>
      </c>
      <c r="C144" s="63" t="s">
        <v>4</v>
      </c>
      <c r="D144" s="63" t="s">
        <v>21</v>
      </c>
      <c r="E144" s="64">
        <v>3</v>
      </c>
      <c r="F144" s="65">
        <f t="shared" si="7"/>
        <v>3.1145833333333334E-2</v>
      </c>
      <c r="G144" s="65">
        <f t="shared" si="8"/>
        <v>8.256172839506172E-4</v>
      </c>
      <c r="H144" s="63">
        <f t="shared" si="9"/>
        <v>3</v>
      </c>
      <c r="I144" s="63">
        <f t="shared" si="10"/>
        <v>0</v>
      </c>
      <c r="J144" s="63">
        <f t="shared" si="11"/>
        <v>0</v>
      </c>
      <c r="K144" s="63">
        <f t="shared" si="12"/>
        <v>0</v>
      </c>
      <c r="L144" s="63">
        <f t="shared" si="13"/>
        <v>3</v>
      </c>
      <c r="M144" s="63">
        <v>1</v>
      </c>
      <c r="N144" s="63">
        <v>8</v>
      </c>
      <c r="O144" s="63">
        <v>20</v>
      </c>
      <c r="P144" s="63">
        <v>3</v>
      </c>
      <c r="Q144" s="63" t="s">
        <v>17</v>
      </c>
      <c r="R144" s="63">
        <v>8073</v>
      </c>
      <c r="S144" s="63">
        <v>214</v>
      </c>
      <c r="T144" s="67">
        <v>3</v>
      </c>
    </row>
    <row r="145" spans="1:20" hidden="1" outlineLevel="4">
      <c r="A145" s="62">
        <v>46</v>
      </c>
      <c r="B145" s="63" t="s">
        <v>49</v>
      </c>
      <c r="C145" s="63" t="s">
        <v>4</v>
      </c>
      <c r="D145" s="63" t="s">
        <v>109</v>
      </c>
      <c r="E145" s="64">
        <v>178</v>
      </c>
      <c r="F145" s="65">
        <f t="shared" si="7"/>
        <v>2.0090186745734501E-2</v>
      </c>
      <c r="G145" s="65">
        <f t="shared" si="8"/>
        <v>2.4435601331668747E-3</v>
      </c>
      <c r="H145" s="63">
        <f t="shared" si="9"/>
        <v>178</v>
      </c>
      <c r="I145" s="63">
        <f t="shared" si="10"/>
        <v>0</v>
      </c>
      <c r="J145" s="63">
        <f t="shared" si="11"/>
        <v>0</v>
      </c>
      <c r="K145" s="63">
        <f t="shared" si="12"/>
        <v>178</v>
      </c>
      <c r="L145" s="63">
        <f t="shared" si="13"/>
        <v>0</v>
      </c>
      <c r="M145" s="63">
        <v>3</v>
      </c>
      <c r="N145" s="63">
        <v>8</v>
      </c>
      <c r="O145" s="63">
        <v>162</v>
      </c>
      <c r="P145" s="63">
        <v>3</v>
      </c>
      <c r="Q145" s="63" t="s">
        <v>17</v>
      </c>
      <c r="R145" s="63">
        <v>308971</v>
      </c>
      <c r="S145" s="63">
        <v>37580</v>
      </c>
      <c r="T145" s="67">
        <v>3</v>
      </c>
    </row>
    <row r="146" spans="1:20" outlineLevel="3" collapsed="1">
      <c r="A146" s="62"/>
      <c r="B146" s="63"/>
      <c r="C146" s="126" t="s">
        <v>144</v>
      </c>
      <c r="D146" s="127"/>
      <c r="E146" s="128">
        <f>SUBTOTAL(9,E142:E145)</f>
        <v>264</v>
      </c>
      <c r="F146" s="129"/>
      <c r="G146" s="129"/>
      <c r="H146" s="63">
        <f>SUBTOTAL(9,H142:H145)</f>
        <v>264</v>
      </c>
      <c r="I146" s="63">
        <f>SUBTOTAL(9,I142:I145)</f>
        <v>0</v>
      </c>
      <c r="J146" s="63">
        <f>SUBTOTAL(9,J142:J145)</f>
        <v>0</v>
      </c>
      <c r="K146" s="63">
        <f>SUBTOTAL(9,K142:K145)</f>
        <v>178</v>
      </c>
      <c r="L146" s="63">
        <f>SUBTOTAL(9,L142:L145)</f>
        <v>86</v>
      </c>
      <c r="M146" s="63"/>
      <c r="N146" s="63"/>
      <c r="O146" s="63"/>
      <c r="P146" s="63"/>
      <c r="Q146" s="63"/>
      <c r="R146" s="63">
        <f>SUBTOTAL(9,R142:R145)</f>
        <v>469620</v>
      </c>
      <c r="S146" s="63">
        <f>SUBTOTAL(9,S142:S145)</f>
        <v>77874</v>
      </c>
      <c r="T146" s="67"/>
    </row>
    <row r="147" spans="1:20" ht="15.6" outlineLevel="2">
      <c r="A147" s="62"/>
      <c r="B147" s="76" t="s">
        <v>93</v>
      </c>
      <c r="C147" s="77"/>
      <c r="D147" s="77"/>
      <c r="E147" s="78">
        <f>SUBTOTAL(9,E142:E145)</f>
        <v>264</v>
      </c>
      <c r="F147" s="79">
        <v>2.0588699494949493E-2</v>
      </c>
      <c r="G147" s="79">
        <v>3.4140888047138052E-3</v>
      </c>
      <c r="H147" s="63">
        <f>SUBTOTAL(9,H142:H145)</f>
        <v>264</v>
      </c>
      <c r="I147" s="63">
        <f>SUBTOTAL(9,I142:I145)</f>
        <v>0</v>
      </c>
      <c r="J147" s="63">
        <f>SUBTOTAL(9,J142:J145)</f>
        <v>0</v>
      </c>
      <c r="K147" s="63">
        <f>SUBTOTAL(9,K142:K145)</f>
        <v>178</v>
      </c>
      <c r="L147" s="63">
        <f>SUBTOTAL(9,L142:L145)</f>
        <v>86</v>
      </c>
      <c r="M147" s="63"/>
      <c r="N147" s="63"/>
      <c r="O147" s="63"/>
      <c r="P147" s="63"/>
      <c r="Q147" s="63"/>
      <c r="R147" s="63">
        <f>SUBTOTAL(9,R142:R145)</f>
        <v>469620</v>
      </c>
      <c r="S147" s="63">
        <f>SUBTOTAL(9,S142:S145)</f>
        <v>77874</v>
      </c>
      <c r="T147" s="67"/>
    </row>
    <row r="148" spans="1:20" hidden="1" outlineLevel="4">
      <c r="A148" s="62">
        <v>46</v>
      </c>
      <c r="B148" s="63" t="s">
        <v>50</v>
      </c>
      <c r="C148" s="63" t="s">
        <v>4</v>
      </c>
      <c r="D148" s="63" t="s">
        <v>16</v>
      </c>
      <c r="E148" s="64">
        <v>88</v>
      </c>
      <c r="F148" s="65">
        <f t="shared" si="7"/>
        <v>8.0743634259259258E-3</v>
      </c>
      <c r="G148" s="65">
        <f t="shared" si="8"/>
        <v>4.5084964225589226E-3</v>
      </c>
      <c r="H148" s="63">
        <f t="shared" si="9"/>
        <v>88</v>
      </c>
      <c r="I148" s="63">
        <f t="shared" si="10"/>
        <v>0</v>
      </c>
      <c r="J148" s="63">
        <f t="shared" si="11"/>
        <v>0</v>
      </c>
      <c r="K148" s="63">
        <f t="shared" si="12"/>
        <v>0</v>
      </c>
      <c r="L148" s="63">
        <f t="shared" si="13"/>
        <v>88</v>
      </c>
      <c r="M148" s="63">
        <v>1</v>
      </c>
      <c r="N148" s="63">
        <v>31</v>
      </c>
      <c r="O148" s="63">
        <v>17</v>
      </c>
      <c r="P148" s="63">
        <v>3</v>
      </c>
      <c r="Q148" s="63" t="s">
        <v>17</v>
      </c>
      <c r="R148" s="63">
        <v>61391</v>
      </c>
      <c r="S148" s="63">
        <v>34279</v>
      </c>
      <c r="T148" s="67">
        <v>3</v>
      </c>
    </row>
    <row r="149" spans="1:20" hidden="1" outlineLevel="4">
      <c r="A149" s="62">
        <v>46</v>
      </c>
      <c r="B149" s="63" t="s">
        <v>50</v>
      </c>
      <c r="C149" s="63" t="s">
        <v>4</v>
      </c>
      <c r="D149" s="63" t="s">
        <v>19</v>
      </c>
      <c r="E149" s="64">
        <v>74</v>
      </c>
      <c r="F149" s="65">
        <f t="shared" si="7"/>
        <v>7.2361423923923921E-3</v>
      </c>
      <c r="G149" s="65">
        <f t="shared" si="8"/>
        <v>9.8511011011011007E-3</v>
      </c>
      <c r="H149" s="63">
        <f t="shared" si="9"/>
        <v>74</v>
      </c>
      <c r="I149" s="63">
        <f t="shared" si="10"/>
        <v>0</v>
      </c>
      <c r="J149" s="63">
        <f t="shared" si="11"/>
        <v>0</v>
      </c>
      <c r="K149" s="63">
        <f t="shared" si="12"/>
        <v>0</v>
      </c>
      <c r="L149" s="63">
        <f t="shared" si="13"/>
        <v>74</v>
      </c>
      <c r="M149" s="63">
        <v>1</v>
      </c>
      <c r="N149" s="63">
        <v>31</v>
      </c>
      <c r="O149" s="63">
        <v>18</v>
      </c>
      <c r="P149" s="63">
        <v>3</v>
      </c>
      <c r="Q149" s="63" t="s">
        <v>17</v>
      </c>
      <c r="R149" s="63">
        <v>46265</v>
      </c>
      <c r="S149" s="63">
        <v>62984</v>
      </c>
      <c r="T149" s="67">
        <v>3</v>
      </c>
    </row>
    <row r="150" spans="1:20" hidden="1" outlineLevel="4">
      <c r="A150" s="62">
        <v>46</v>
      </c>
      <c r="B150" s="63" t="s">
        <v>50</v>
      </c>
      <c r="C150" s="63" t="s">
        <v>4</v>
      </c>
      <c r="D150" s="63" t="s">
        <v>21</v>
      </c>
      <c r="E150" s="64">
        <v>25</v>
      </c>
      <c r="F150" s="65">
        <f t="shared" si="7"/>
        <v>6.2787037037037039E-3</v>
      </c>
      <c r="G150" s="65">
        <f t="shared" si="8"/>
        <v>5.0324074074074073E-3</v>
      </c>
      <c r="H150" s="63">
        <f t="shared" si="9"/>
        <v>25</v>
      </c>
      <c r="I150" s="63">
        <f t="shared" si="10"/>
        <v>0</v>
      </c>
      <c r="J150" s="63">
        <f t="shared" si="11"/>
        <v>0</v>
      </c>
      <c r="K150" s="63">
        <f t="shared" si="12"/>
        <v>0</v>
      </c>
      <c r="L150" s="63">
        <f t="shared" si="13"/>
        <v>25</v>
      </c>
      <c r="M150" s="63">
        <v>1</v>
      </c>
      <c r="N150" s="63">
        <v>31</v>
      </c>
      <c r="O150" s="63">
        <v>20</v>
      </c>
      <c r="P150" s="63">
        <v>3</v>
      </c>
      <c r="Q150" s="63" t="s">
        <v>17</v>
      </c>
      <c r="R150" s="63">
        <v>13562</v>
      </c>
      <c r="S150" s="63">
        <v>10870</v>
      </c>
      <c r="T150" s="67">
        <v>3</v>
      </c>
    </row>
    <row r="151" spans="1:20" hidden="1" outlineLevel="4">
      <c r="A151" s="62">
        <v>46</v>
      </c>
      <c r="B151" s="63" t="s">
        <v>50</v>
      </c>
      <c r="C151" s="63" t="s">
        <v>4</v>
      </c>
      <c r="D151" s="63" t="s">
        <v>109</v>
      </c>
      <c r="E151" s="64">
        <v>157</v>
      </c>
      <c r="F151" s="65">
        <f t="shared" si="7"/>
        <v>9.8485786742156176E-3</v>
      </c>
      <c r="G151" s="65">
        <f t="shared" si="8"/>
        <v>2.8079293465439964E-3</v>
      </c>
      <c r="H151" s="63">
        <f t="shared" si="9"/>
        <v>157</v>
      </c>
      <c r="I151" s="63">
        <f t="shared" si="10"/>
        <v>0</v>
      </c>
      <c r="J151" s="63">
        <f t="shared" si="11"/>
        <v>0</v>
      </c>
      <c r="K151" s="63">
        <f t="shared" si="12"/>
        <v>157</v>
      </c>
      <c r="L151" s="63">
        <f t="shared" si="13"/>
        <v>0</v>
      </c>
      <c r="M151" s="63">
        <v>3</v>
      </c>
      <c r="N151" s="63">
        <v>31</v>
      </c>
      <c r="O151" s="63">
        <v>162</v>
      </c>
      <c r="P151" s="63">
        <v>3</v>
      </c>
      <c r="Q151" s="63" t="s">
        <v>17</v>
      </c>
      <c r="R151" s="63">
        <v>133594</v>
      </c>
      <c r="S151" s="63">
        <v>38089</v>
      </c>
      <c r="T151" s="67">
        <v>3</v>
      </c>
    </row>
    <row r="152" spans="1:20" hidden="1" outlineLevel="4">
      <c r="A152" s="62">
        <v>46</v>
      </c>
      <c r="B152" s="63" t="s">
        <v>50</v>
      </c>
      <c r="C152" s="63" t="s">
        <v>4</v>
      </c>
      <c r="D152" s="63" t="s">
        <v>107</v>
      </c>
      <c r="E152" s="64">
        <v>6</v>
      </c>
      <c r="F152" s="65">
        <f t="shared" si="7"/>
        <v>8.3777006172839515E-3</v>
      </c>
      <c r="G152" s="65">
        <f t="shared" si="8"/>
        <v>0</v>
      </c>
      <c r="H152" s="63">
        <f t="shared" si="9"/>
        <v>6</v>
      </c>
      <c r="I152" s="63">
        <f t="shared" si="10"/>
        <v>0</v>
      </c>
      <c r="J152" s="63">
        <f t="shared" si="11"/>
        <v>0</v>
      </c>
      <c r="K152" s="63">
        <f t="shared" si="12"/>
        <v>0</v>
      </c>
      <c r="L152" s="63">
        <f t="shared" si="13"/>
        <v>6</v>
      </c>
      <c r="M152" s="63">
        <v>8</v>
      </c>
      <c r="N152" s="63">
        <v>31</v>
      </c>
      <c r="O152" s="63">
        <v>217</v>
      </c>
      <c r="P152" s="63">
        <v>3</v>
      </c>
      <c r="Q152" s="63" t="s">
        <v>17</v>
      </c>
      <c r="R152" s="63">
        <v>4343</v>
      </c>
      <c r="S152" s="63">
        <v>0</v>
      </c>
      <c r="T152" s="67">
        <v>3</v>
      </c>
    </row>
    <row r="153" spans="1:20" outlineLevel="3" collapsed="1">
      <c r="A153" s="62"/>
      <c r="B153" s="63"/>
      <c r="C153" s="126" t="s">
        <v>144</v>
      </c>
      <c r="D153" s="127"/>
      <c r="E153" s="128">
        <f>SUBTOTAL(9,E148:E152)</f>
        <v>350</v>
      </c>
      <c r="F153" s="129"/>
      <c r="G153" s="129"/>
      <c r="H153" s="63">
        <f>SUBTOTAL(9,H148:H152)</f>
        <v>350</v>
      </c>
      <c r="I153" s="63">
        <f>SUBTOTAL(9,I148:I152)</f>
        <v>0</v>
      </c>
      <c r="J153" s="63">
        <f>SUBTOTAL(9,J148:J152)</f>
        <v>0</v>
      </c>
      <c r="K153" s="63">
        <f>SUBTOTAL(9,K148:K152)</f>
        <v>157</v>
      </c>
      <c r="L153" s="63">
        <f>SUBTOTAL(9,L148:L152)</f>
        <v>193</v>
      </c>
      <c r="M153" s="63"/>
      <c r="N153" s="63"/>
      <c r="O153" s="63"/>
      <c r="P153" s="63"/>
      <c r="Q153" s="63"/>
      <c r="R153" s="63">
        <f>SUBTOTAL(9,R148:R152)</f>
        <v>259155</v>
      </c>
      <c r="S153" s="63">
        <f>SUBTOTAL(9,S148:S152)</f>
        <v>146222</v>
      </c>
      <c r="T153" s="67"/>
    </row>
    <row r="154" spans="1:20" ht="15.6" outlineLevel="2">
      <c r="A154" s="62"/>
      <c r="B154" s="76" t="s">
        <v>94</v>
      </c>
      <c r="C154" s="77"/>
      <c r="D154" s="77"/>
      <c r="E154" s="78">
        <f>SUBTOTAL(9,E148:E152)</f>
        <v>350</v>
      </c>
      <c r="F154" s="79">
        <v>8.5699404761904758E-3</v>
      </c>
      <c r="G154" s="79">
        <v>4.8353835978835981E-3</v>
      </c>
      <c r="H154" s="63">
        <f>SUBTOTAL(9,H148:H152)</f>
        <v>350</v>
      </c>
      <c r="I154" s="63">
        <f>SUBTOTAL(9,I148:I152)</f>
        <v>0</v>
      </c>
      <c r="J154" s="63">
        <f>SUBTOTAL(9,J148:J152)</f>
        <v>0</v>
      </c>
      <c r="K154" s="63">
        <f>SUBTOTAL(9,K148:K152)</f>
        <v>157</v>
      </c>
      <c r="L154" s="63">
        <f>SUBTOTAL(9,L148:L152)</f>
        <v>193</v>
      </c>
      <c r="M154" s="63"/>
      <c r="N154" s="63"/>
      <c r="O154" s="63"/>
      <c r="P154" s="63"/>
      <c r="Q154" s="63"/>
      <c r="R154" s="63">
        <f>SUBTOTAL(9,R148:R152)</f>
        <v>259155</v>
      </c>
      <c r="S154" s="63">
        <f>SUBTOTAL(9,S148:S152)</f>
        <v>146222</v>
      </c>
      <c r="T154" s="67"/>
    </row>
    <row r="155" spans="1:20" hidden="1" outlineLevel="4">
      <c r="A155" s="62">
        <v>46</v>
      </c>
      <c r="B155" s="63" t="s">
        <v>51</v>
      </c>
      <c r="C155" s="63" t="s">
        <v>4</v>
      </c>
      <c r="D155" s="63" t="s">
        <v>16</v>
      </c>
      <c r="E155" s="64">
        <v>217</v>
      </c>
      <c r="F155" s="65">
        <f t="shared" si="7"/>
        <v>5.5358209592080562E-3</v>
      </c>
      <c r="G155" s="65">
        <f t="shared" si="8"/>
        <v>1.6253840245775727E-3</v>
      </c>
      <c r="H155" s="63">
        <f t="shared" si="9"/>
        <v>217</v>
      </c>
      <c r="I155" s="63">
        <f t="shared" si="10"/>
        <v>0</v>
      </c>
      <c r="J155" s="63">
        <f t="shared" si="11"/>
        <v>0</v>
      </c>
      <c r="K155" s="63">
        <f t="shared" si="12"/>
        <v>0</v>
      </c>
      <c r="L155" s="63">
        <f t="shared" si="13"/>
        <v>217</v>
      </c>
      <c r="M155" s="63">
        <v>1</v>
      </c>
      <c r="N155" s="63">
        <v>29</v>
      </c>
      <c r="O155" s="63">
        <v>17</v>
      </c>
      <c r="P155" s="63">
        <v>3</v>
      </c>
      <c r="Q155" s="63" t="s">
        <v>17</v>
      </c>
      <c r="R155" s="63">
        <v>103790</v>
      </c>
      <c r="S155" s="63">
        <v>30474</v>
      </c>
      <c r="T155" s="67">
        <v>3</v>
      </c>
    </row>
    <row r="156" spans="1:20" hidden="1" outlineLevel="4">
      <c r="A156" s="62">
        <v>46</v>
      </c>
      <c r="B156" s="63" t="s">
        <v>51</v>
      </c>
      <c r="C156" s="63" t="s">
        <v>4</v>
      </c>
      <c r="D156" s="63" t="s">
        <v>19</v>
      </c>
      <c r="E156" s="64">
        <v>114</v>
      </c>
      <c r="F156" s="65">
        <f t="shared" si="7"/>
        <v>5.5408341455490577E-3</v>
      </c>
      <c r="G156" s="65">
        <f t="shared" si="8"/>
        <v>1.5298083170890188E-3</v>
      </c>
      <c r="H156" s="63">
        <f t="shared" si="9"/>
        <v>114</v>
      </c>
      <c r="I156" s="63">
        <f t="shared" si="10"/>
        <v>0</v>
      </c>
      <c r="J156" s="63">
        <f t="shared" si="11"/>
        <v>0</v>
      </c>
      <c r="K156" s="63">
        <f t="shared" si="12"/>
        <v>0</v>
      </c>
      <c r="L156" s="63">
        <f t="shared" si="13"/>
        <v>114</v>
      </c>
      <c r="M156" s="63">
        <v>1</v>
      </c>
      <c r="N156" s="63">
        <v>29</v>
      </c>
      <c r="O156" s="63">
        <v>18</v>
      </c>
      <c r="P156" s="63">
        <v>3</v>
      </c>
      <c r="Q156" s="63" t="s">
        <v>17</v>
      </c>
      <c r="R156" s="63">
        <v>54575</v>
      </c>
      <c r="S156" s="63">
        <v>15068</v>
      </c>
      <c r="T156" s="67">
        <v>3</v>
      </c>
    </row>
    <row r="157" spans="1:20" hidden="1" outlineLevel="4">
      <c r="A157" s="62">
        <v>46</v>
      </c>
      <c r="B157" s="63" t="s">
        <v>51</v>
      </c>
      <c r="C157" s="63" t="s">
        <v>4</v>
      </c>
      <c r="D157" s="63" t="s">
        <v>21</v>
      </c>
      <c r="E157" s="64">
        <v>23</v>
      </c>
      <c r="F157" s="65">
        <f t="shared" si="7"/>
        <v>6.2827093397745575E-3</v>
      </c>
      <c r="G157" s="65">
        <f t="shared" si="8"/>
        <v>1.5126811594202898E-3</v>
      </c>
      <c r="H157" s="63">
        <f t="shared" si="9"/>
        <v>23</v>
      </c>
      <c r="I157" s="63">
        <f t="shared" si="10"/>
        <v>0</v>
      </c>
      <c r="J157" s="63">
        <f t="shared" si="11"/>
        <v>0</v>
      </c>
      <c r="K157" s="63">
        <f t="shared" si="12"/>
        <v>0</v>
      </c>
      <c r="L157" s="63">
        <f t="shared" si="13"/>
        <v>23</v>
      </c>
      <c r="M157" s="63">
        <v>1</v>
      </c>
      <c r="N157" s="63">
        <v>29</v>
      </c>
      <c r="O157" s="63">
        <v>20</v>
      </c>
      <c r="P157" s="63">
        <v>3</v>
      </c>
      <c r="Q157" s="63" t="s">
        <v>17</v>
      </c>
      <c r="R157" s="63">
        <v>12485</v>
      </c>
      <c r="S157" s="63">
        <v>3006</v>
      </c>
      <c r="T157" s="67">
        <v>3</v>
      </c>
    </row>
    <row r="158" spans="1:20" hidden="1" outlineLevel="4">
      <c r="A158" s="62">
        <v>46</v>
      </c>
      <c r="B158" s="63" t="s">
        <v>51</v>
      </c>
      <c r="C158" s="63" t="s">
        <v>4</v>
      </c>
      <c r="D158" s="63" t="s">
        <v>109</v>
      </c>
      <c r="E158" s="64">
        <v>356</v>
      </c>
      <c r="F158" s="65">
        <f t="shared" si="7"/>
        <v>6.1074698293799422E-3</v>
      </c>
      <c r="G158" s="65">
        <f t="shared" si="8"/>
        <v>6.6326596962130665E-4</v>
      </c>
      <c r="H158" s="63">
        <f t="shared" si="9"/>
        <v>356</v>
      </c>
      <c r="I158" s="63">
        <f t="shared" si="10"/>
        <v>0</v>
      </c>
      <c r="J158" s="63">
        <f t="shared" si="11"/>
        <v>0</v>
      </c>
      <c r="K158" s="63">
        <f t="shared" si="12"/>
        <v>356</v>
      </c>
      <c r="L158" s="63">
        <f t="shared" si="13"/>
        <v>0</v>
      </c>
      <c r="M158" s="63">
        <v>3</v>
      </c>
      <c r="N158" s="63">
        <v>29</v>
      </c>
      <c r="O158" s="63">
        <v>162</v>
      </c>
      <c r="P158" s="63">
        <v>3</v>
      </c>
      <c r="Q158" s="63" t="s">
        <v>17</v>
      </c>
      <c r="R158" s="63">
        <v>187856</v>
      </c>
      <c r="S158" s="63">
        <v>20401</v>
      </c>
      <c r="T158" s="67">
        <v>3</v>
      </c>
    </row>
    <row r="159" spans="1:20" hidden="1" outlineLevel="4">
      <c r="A159" s="62">
        <v>46</v>
      </c>
      <c r="B159" s="63" t="s">
        <v>51</v>
      </c>
      <c r="C159" s="63" t="s">
        <v>4</v>
      </c>
      <c r="D159" s="63" t="s">
        <v>107</v>
      </c>
      <c r="E159" s="64">
        <v>124</v>
      </c>
      <c r="F159" s="65">
        <f t="shared" si="7"/>
        <v>4.6821796594982085E-3</v>
      </c>
      <c r="G159" s="65">
        <f t="shared" si="8"/>
        <v>2.800179211469534E-7</v>
      </c>
      <c r="H159" s="63">
        <f t="shared" si="9"/>
        <v>124</v>
      </c>
      <c r="I159" s="63">
        <f t="shared" si="10"/>
        <v>0</v>
      </c>
      <c r="J159" s="63">
        <f t="shared" si="11"/>
        <v>0</v>
      </c>
      <c r="K159" s="63">
        <f t="shared" si="12"/>
        <v>0</v>
      </c>
      <c r="L159" s="63">
        <f t="shared" si="13"/>
        <v>124</v>
      </c>
      <c r="M159" s="63">
        <v>8</v>
      </c>
      <c r="N159" s="63">
        <v>29</v>
      </c>
      <c r="O159" s="63">
        <v>217</v>
      </c>
      <c r="P159" s="63">
        <v>3</v>
      </c>
      <c r="Q159" s="63" t="s">
        <v>17</v>
      </c>
      <c r="R159" s="63">
        <v>50163</v>
      </c>
      <c r="S159" s="63">
        <v>3</v>
      </c>
      <c r="T159" s="67">
        <v>3</v>
      </c>
    </row>
    <row r="160" spans="1:20" outlineLevel="3" collapsed="1">
      <c r="A160" s="62"/>
      <c r="B160" s="63"/>
      <c r="C160" s="126" t="s">
        <v>144</v>
      </c>
      <c r="D160" s="127"/>
      <c r="E160" s="128">
        <f>SUBTOTAL(9,E155:E159)</f>
        <v>834</v>
      </c>
      <c r="F160" s="129"/>
      <c r="G160" s="129"/>
      <c r="H160" s="63">
        <f>SUBTOTAL(9,H155:H159)</f>
        <v>834</v>
      </c>
      <c r="I160" s="63">
        <f>SUBTOTAL(9,I155:I159)</f>
        <v>0</v>
      </c>
      <c r="J160" s="63">
        <f>SUBTOTAL(9,J155:J159)</f>
        <v>0</v>
      </c>
      <c r="K160" s="63">
        <f>SUBTOTAL(9,K155:K159)</f>
        <v>356</v>
      </c>
      <c r="L160" s="63">
        <f>SUBTOTAL(9,L155:L159)</f>
        <v>478</v>
      </c>
      <c r="M160" s="63"/>
      <c r="N160" s="63"/>
      <c r="O160" s="63"/>
      <c r="P160" s="63"/>
      <c r="Q160" s="63"/>
      <c r="R160" s="63">
        <f>SUBTOTAL(9,R155:R159)</f>
        <v>408869</v>
      </c>
      <c r="S160" s="63">
        <f>SUBTOTAL(9,S155:S159)</f>
        <v>68952</v>
      </c>
      <c r="T160" s="67"/>
    </row>
    <row r="161" spans="1:20" ht="15.6" outlineLevel="2">
      <c r="A161" s="62"/>
      <c r="B161" s="76" t="s">
        <v>95</v>
      </c>
      <c r="C161" s="77"/>
      <c r="D161" s="77"/>
      <c r="E161" s="78">
        <f>SUBTOTAL(9,E155:E159)</f>
        <v>834</v>
      </c>
      <c r="F161" s="79">
        <v>5.6741967537081448E-3</v>
      </c>
      <c r="G161" s="79">
        <v>9.5690114575006666E-4</v>
      </c>
      <c r="H161" s="63">
        <f>SUBTOTAL(9,H155:H159)</f>
        <v>834</v>
      </c>
      <c r="I161" s="63">
        <f>SUBTOTAL(9,I155:I159)</f>
        <v>0</v>
      </c>
      <c r="J161" s="63">
        <f>SUBTOTAL(9,J155:J159)</f>
        <v>0</v>
      </c>
      <c r="K161" s="63">
        <f>SUBTOTAL(9,K155:K159)</f>
        <v>356</v>
      </c>
      <c r="L161" s="63">
        <f>SUBTOTAL(9,L155:L159)</f>
        <v>478</v>
      </c>
      <c r="M161" s="63"/>
      <c r="N161" s="63"/>
      <c r="O161" s="63"/>
      <c r="P161" s="63"/>
      <c r="Q161" s="63"/>
      <c r="R161" s="63">
        <f>SUBTOTAL(9,R155:R159)</f>
        <v>408869</v>
      </c>
      <c r="S161" s="63">
        <f>SUBTOTAL(9,S155:S159)</f>
        <v>68952</v>
      </c>
      <c r="T161" s="67"/>
    </row>
    <row r="162" spans="1:20" hidden="1" outlineLevel="4">
      <c r="A162" s="62">
        <v>46</v>
      </c>
      <c r="B162" s="63" t="s">
        <v>52</v>
      </c>
      <c r="C162" s="63" t="s">
        <v>4</v>
      </c>
      <c r="D162" s="63" t="s">
        <v>16</v>
      </c>
      <c r="E162" s="64">
        <v>134</v>
      </c>
      <c r="F162" s="65">
        <f t="shared" si="7"/>
        <v>6.3131391652846876E-3</v>
      </c>
      <c r="G162" s="65">
        <f t="shared" si="8"/>
        <v>4.1346220287451626E-3</v>
      </c>
      <c r="H162" s="63">
        <f t="shared" si="9"/>
        <v>134</v>
      </c>
      <c r="I162" s="63">
        <f t="shared" si="10"/>
        <v>0</v>
      </c>
      <c r="J162" s="63">
        <f t="shared" si="11"/>
        <v>0</v>
      </c>
      <c r="K162" s="63">
        <f t="shared" si="12"/>
        <v>0</v>
      </c>
      <c r="L162" s="63">
        <f t="shared" si="13"/>
        <v>134</v>
      </c>
      <c r="M162" s="63">
        <v>1</v>
      </c>
      <c r="N162" s="63">
        <v>28</v>
      </c>
      <c r="O162" s="63">
        <v>17</v>
      </c>
      <c r="P162" s="63">
        <v>3</v>
      </c>
      <c r="Q162" s="63" t="s">
        <v>17</v>
      </c>
      <c r="R162" s="63">
        <v>73091</v>
      </c>
      <c r="S162" s="63">
        <v>47869</v>
      </c>
      <c r="T162" s="67">
        <v>3</v>
      </c>
    </row>
    <row r="163" spans="1:20" hidden="1" outlineLevel="4">
      <c r="A163" s="62">
        <v>46</v>
      </c>
      <c r="B163" s="63" t="s">
        <v>52</v>
      </c>
      <c r="C163" s="63" t="s">
        <v>4</v>
      </c>
      <c r="D163" s="63" t="s">
        <v>19</v>
      </c>
      <c r="E163" s="64">
        <v>65</v>
      </c>
      <c r="F163" s="65">
        <f t="shared" si="7"/>
        <v>6.9123931623931633E-3</v>
      </c>
      <c r="G163" s="65">
        <f t="shared" si="8"/>
        <v>2.167735042735043E-3</v>
      </c>
      <c r="H163" s="63">
        <f t="shared" si="9"/>
        <v>65</v>
      </c>
      <c r="I163" s="63">
        <f t="shared" si="10"/>
        <v>0</v>
      </c>
      <c r="J163" s="63">
        <f t="shared" si="11"/>
        <v>0</v>
      </c>
      <c r="K163" s="63">
        <f t="shared" si="12"/>
        <v>0</v>
      </c>
      <c r="L163" s="63">
        <f t="shared" si="13"/>
        <v>65</v>
      </c>
      <c r="M163" s="63">
        <v>1</v>
      </c>
      <c r="N163" s="63">
        <v>28</v>
      </c>
      <c r="O163" s="63">
        <v>18</v>
      </c>
      <c r="P163" s="63">
        <v>3</v>
      </c>
      <c r="Q163" s="63" t="s">
        <v>17</v>
      </c>
      <c r="R163" s="63">
        <v>38820</v>
      </c>
      <c r="S163" s="63">
        <v>12174</v>
      </c>
      <c r="T163" s="67">
        <v>3</v>
      </c>
    </row>
    <row r="164" spans="1:20" hidden="1" outlineLevel="4">
      <c r="A164" s="62">
        <v>46</v>
      </c>
      <c r="B164" s="63" t="s">
        <v>52</v>
      </c>
      <c r="C164" s="63" t="s">
        <v>4</v>
      </c>
      <c r="D164" s="63" t="s">
        <v>20</v>
      </c>
      <c r="E164" s="64">
        <v>57</v>
      </c>
      <c r="F164" s="65">
        <f t="shared" si="7"/>
        <v>7.9631660168940875E-3</v>
      </c>
      <c r="G164" s="65">
        <f t="shared" si="8"/>
        <v>4.1711338531513972E-3</v>
      </c>
      <c r="H164" s="63">
        <f t="shared" si="9"/>
        <v>57</v>
      </c>
      <c r="I164" s="63">
        <f t="shared" si="10"/>
        <v>0</v>
      </c>
      <c r="J164" s="63">
        <f t="shared" si="11"/>
        <v>0</v>
      </c>
      <c r="K164" s="63">
        <f t="shared" si="12"/>
        <v>0</v>
      </c>
      <c r="L164" s="63">
        <f t="shared" si="13"/>
        <v>57</v>
      </c>
      <c r="M164" s="63">
        <v>1</v>
      </c>
      <c r="N164" s="63">
        <v>28</v>
      </c>
      <c r="O164" s="63">
        <v>19</v>
      </c>
      <c r="P164" s="63">
        <v>3</v>
      </c>
      <c r="Q164" s="63" t="s">
        <v>17</v>
      </c>
      <c r="R164" s="63">
        <v>39217</v>
      </c>
      <c r="S164" s="63">
        <v>20542</v>
      </c>
      <c r="T164" s="67">
        <v>3</v>
      </c>
    </row>
    <row r="165" spans="1:20" hidden="1" outlineLevel="4">
      <c r="A165" s="62">
        <v>46</v>
      </c>
      <c r="B165" s="63" t="s">
        <v>52</v>
      </c>
      <c r="C165" s="63" t="s">
        <v>4</v>
      </c>
      <c r="D165" s="63" t="s">
        <v>21</v>
      </c>
      <c r="E165" s="64">
        <v>20</v>
      </c>
      <c r="F165" s="65">
        <f t="shared" si="7"/>
        <v>6.1481481481481482E-3</v>
      </c>
      <c r="G165" s="65">
        <f t="shared" si="8"/>
        <v>5.6203703703703711E-3</v>
      </c>
      <c r="H165" s="63">
        <f t="shared" si="9"/>
        <v>20</v>
      </c>
      <c r="I165" s="63">
        <f t="shared" si="10"/>
        <v>0</v>
      </c>
      <c r="J165" s="63">
        <f t="shared" si="11"/>
        <v>0</v>
      </c>
      <c r="K165" s="63">
        <f t="shared" si="12"/>
        <v>0</v>
      </c>
      <c r="L165" s="63">
        <f t="shared" si="13"/>
        <v>20</v>
      </c>
      <c r="M165" s="63">
        <v>1</v>
      </c>
      <c r="N165" s="63">
        <v>28</v>
      </c>
      <c r="O165" s="63">
        <v>20</v>
      </c>
      <c r="P165" s="63">
        <v>3</v>
      </c>
      <c r="Q165" s="63" t="s">
        <v>17</v>
      </c>
      <c r="R165" s="63">
        <v>10624</v>
      </c>
      <c r="S165" s="63">
        <v>9712</v>
      </c>
      <c r="T165" s="67">
        <v>3</v>
      </c>
    </row>
    <row r="166" spans="1:20" hidden="1" outlineLevel="4">
      <c r="A166" s="62">
        <v>46</v>
      </c>
      <c r="B166" s="63" t="s">
        <v>52</v>
      </c>
      <c r="C166" s="63" t="s">
        <v>4</v>
      </c>
      <c r="D166" s="63" t="s">
        <v>108</v>
      </c>
      <c r="E166" s="64">
        <v>14</v>
      </c>
      <c r="F166" s="65">
        <f t="shared" si="7"/>
        <v>9.1617063492063482E-3</v>
      </c>
      <c r="G166" s="65">
        <f t="shared" si="8"/>
        <v>2.5256283068783069E-3</v>
      </c>
      <c r="H166" s="63">
        <f t="shared" si="9"/>
        <v>14</v>
      </c>
      <c r="I166" s="63">
        <f t="shared" si="10"/>
        <v>0</v>
      </c>
      <c r="J166" s="63">
        <f t="shared" si="11"/>
        <v>0</v>
      </c>
      <c r="K166" s="63">
        <f t="shared" si="12"/>
        <v>14</v>
      </c>
      <c r="L166" s="63">
        <f t="shared" si="13"/>
        <v>0</v>
      </c>
      <c r="M166" s="63">
        <v>3</v>
      </c>
      <c r="N166" s="63">
        <v>28</v>
      </c>
      <c r="O166" s="63">
        <v>58</v>
      </c>
      <c r="P166" s="63">
        <v>3</v>
      </c>
      <c r="Q166" s="63" t="s">
        <v>17</v>
      </c>
      <c r="R166" s="63">
        <v>11082</v>
      </c>
      <c r="S166" s="63">
        <v>3055</v>
      </c>
      <c r="T166" s="67">
        <v>3</v>
      </c>
    </row>
    <row r="167" spans="1:20" hidden="1" outlineLevel="4">
      <c r="A167" s="62">
        <v>46</v>
      </c>
      <c r="B167" s="63" t="s">
        <v>52</v>
      </c>
      <c r="C167" s="63" t="s">
        <v>4</v>
      </c>
      <c r="D167" s="63" t="s">
        <v>109</v>
      </c>
      <c r="E167" s="64">
        <v>72</v>
      </c>
      <c r="F167" s="65">
        <f t="shared" si="7"/>
        <v>7.9404578189300416E-3</v>
      </c>
      <c r="G167" s="65">
        <f t="shared" si="8"/>
        <v>1.294528034979424E-3</v>
      </c>
      <c r="H167" s="63">
        <f t="shared" si="9"/>
        <v>72</v>
      </c>
      <c r="I167" s="63">
        <f t="shared" si="10"/>
        <v>0</v>
      </c>
      <c r="J167" s="63">
        <f t="shared" si="11"/>
        <v>0</v>
      </c>
      <c r="K167" s="63">
        <f t="shared" si="12"/>
        <v>72</v>
      </c>
      <c r="L167" s="63">
        <f t="shared" si="13"/>
        <v>0</v>
      </c>
      <c r="M167" s="63">
        <v>3</v>
      </c>
      <c r="N167" s="63">
        <v>28</v>
      </c>
      <c r="O167" s="63">
        <v>162</v>
      </c>
      <c r="P167" s="63">
        <v>3</v>
      </c>
      <c r="Q167" s="63" t="s">
        <v>17</v>
      </c>
      <c r="R167" s="63">
        <v>49396</v>
      </c>
      <c r="S167" s="63">
        <v>8053</v>
      </c>
      <c r="T167" s="67">
        <v>3</v>
      </c>
    </row>
    <row r="168" spans="1:20" hidden="1" outlineLevel="4">
      <c r="A168" s="62">
        <v>46</v>
      </c>
      <c r="B168" s="63" t="s">
        <v>52</v>
      </c>
      <c r="C168" s="63" t="s">
        <v>4</v>
      </c>
      <c r="D168" s="63" t="s">
        <v>107</v>
      </c>
      <c r="E168" s="64">
        <v>57</v>
      </c>
      <c r="F168" s="65">
        <f t="shared" si="7"/>
        <v>7.3361354775828462E-3</v>
      </c>
      <c r="G168" s="65">
        <f t="shared" si="8"/>
        <v>6.0916179337231961E-7</v>
      </c>
      <c r="H168" s="63">
        <f t="shared" si="9"/>
        <v>57</v>
      </c>
      <c r="I168" s="63">
        <f t="shared" si="10"/>
        <v>0</v>
      </c>
      <c r="J168" s="63">
        <f t="shared" si="11"/>
        <v>0</v>
      </c>
      <c r="K168" s="63">
        <f t="shared" si="12"/>
        <v>0</v>
      </c>
      <c r="L168" s="63">
        <f t="shared" si="13"/>
        <v>57</v>
      </c>
      <c r="M168" s="63">
        <v>8</v>
      </c>
      <c r="N168" s="63">
        <v>28</v>
      </c>
      <c r="O168" s="63">
        <v>217</v>
      </c>
      <c r="P168" s="63">
        <v>3</v>
      </c>
      <c r="Q168" s="63" t="s">
        <v>17</v>
      </c>
      <c r="R168" s="63">
        <v>36129</v>
      </c>
      <c r="S168" s="63">
        <v>3</v>
      </c>
      <c r="T168" s="67">
        <v>3</v>
      </c>
    </row>
    <row r="169" spans="1:20" hidden="1" outlineLevel="4">
      <c r="A169" s="62">
        <v>46</v>
      </c>
      <c r="B169" s="63" t="s">
        <v>52</v>
      </c>
      <c r="C169" s="63" t="s">
        <v>4</v>
      </c>
      <c r="D169" s="63" t="s">
        <v>53</v>
      </c>
      <c r="E169" s="64">
        <v>6</v>
      </c>
      <c r="F169" s="65">
        <f t="shared" si="7"/>
        <v>8.694058641975309E-3</v>
      </c>
      <c r="G169" s="65">
        <f t="shared" si="8"/>
        <v>5.0057870370370369E-3</v>
      </c>
      <c r="H169" s="63">
        <f t="shared" si="9"/>
        <v>6</v>
      </c>
      <c r="I169" s="63">
        <f t="shared" si="10"/>
        <v>0</v>
      </c>
      <c r="J169" s="63">
        <f t="shared" si="11"/>
        <v>0</v>
      </c>
      <c r="K169" s="63">
        <f t="shared" si="12"/>
        <v>0</v>
      </c>
      <c r="L169" s="63">
        <f t="shared" si="13"/>
        <v>6</v>
      </c>
      <c r="M169" s="63">
        <v>6</v>
      </c>
      <c r="N169" s="63">
        <v>28</v>
      </c>
      <c r="O169" s="63">
        <v>218</v>
      </c>
      <c r="P169" s="63">
        <v>3</v>
      </c>
      <c r="Q169" s="63" t="s">
        <v>17</v>
      </c>
      <c r="R169" s="63">
        <v>4507</v>
      </c>
      <c r="S169" s="63">
        <v>2595</v>
      </c>
      <c r="T169" s="67">
        <v>3</v>
      </c>
    </row>
    <row r="170" spans="1:20" outlineLevel="3" collapsed="1">
      <c r="A170" s="62"/>
      <c r="B170" s="63"/>
      <c r="C170" s="126" t="s">
        <v>144</v>
      </c>
      <c r="D170" s="127"/>
      <c r="E170" s="128">
        <f>SUBTOTAL(9,E162:E169)</f>
        <v>425</v>
      </c>
      <c r="F170" s="129"/>
      <c r="G170" s="129"/>
      <c r="H170" s="63">
        <f>SUBTOTAL(9,H162:H169)</f>
        <v>425</v>
      </c>
      <c r="I170" s="63">
        <f>SUBTOTAL(9,I162:I169)</f>
        <v>0</v>
      </c>
      <c r="J170" s="63">
        <f>SUBTOTAL(9,J162:J169)</f>
        <v>0</v>
      </c>
      <c r="K170" s="63">
        <f>SUBTOTAL(9,K162:K169)</f>
        <v>86</v>
      </c>
      <c r="L170" s="63">
        <f>SUBTOTAL(9,L162:L169)</f>
        <v>339</v>
      </c>
      <c r="M170" s="63"/>
      <c r="N170" s="63"/>
      <c r="O170" s="63"/>
      <c r="P170" s="63"/>
      <c r="Q170" s="63"/>
      <c r="R170" s="63">
        <f>SUBTOTAL(9,R162:R169)</f>
        <v>262866</v>
      </c>
      <c r="S170" s="63">
        <f>SUBTOTAL(9,S162:S169)</f>
        <v>104003</v>
      </c>
      <c r="T170" s="67"/>
    </row>
    <row r="171" spans="1:20" hidden="1" outlineLevel="4">
      <c r="A171" s="62">
        <v>46</v>
      </c>
      <c r="B171" s="63" t="s">
        <v>52</v>
      </c>
      <c r="C171" s="63" t="s">
        <v>6</v>
      </c>
      <c r="D171" s="63" t="s">
        <v>54</v>
      </c>
      <c r="E171" s="64">
        <v>990</v>
      </c>
      <c r="F171" s="65">
        <f t="shared" si="7"/>
        <v>8.6783459595959588E-3</v>
      </c>
      <c r="G171" s="65">
        <f t="shared" si="8"/>
        <v>1.6967206790123458E-2</v>
      </c>
      <c r="H171" s="63">
        <f t="shared" si="9"/>
        <v>0</v>
      </c>
      <c r="I171" s="63">
        <f t="shared" si="10"/>
        <v>0</v>
      </c>
      <c r="J171" s="63">
        <f t="shared" si="11"/>
        <v>990</v>
      </c>
      <c r="K171" s="63">
        <f t="shared" si="12"/>
        <v>0</v>
      </c>
      <c r="L171" s="63">
        <f t="shared" si="13"/>
        <v>990</v>
      </c>
      <c r="M171" s="63">
        <v>1</v>
      </c>
      <c r="N171" s="63">
        <v>28</v>
      </c>
      <c r="O171" s="63">
        <v>188</v>
      </c>
      <c r="P171" s="63">
        <v>5</v>
      </c>
      <c r="Q171" s="63" t="s">
        <v>6</v>
      </c>
      <c r="R171" s="63">
        <v>742311</v>
      </c>
      <c r="S171" s="63">
        <v>1451307</v>
      </c>
      <c r="T171" s="67">
        <v>3</v>
      </c>
    </row>
    <row r="172" spans="1:20" hidden="1" outlineLevel="4">
      <c r="A172" s="62">
        <v>46</v>
      </c>
      <c r="B172" s="63" t="s">
        <v>52</v>
      </c>
      <c r="C172" s="63" t="s">
        <v>6</v>
      </c>
      <c r="D172" s="63" t="s">
        <v>129</v>
      </c>
      <c r="E172" s="64">
        <v>196</v>
      </c>
      <c r="F172" s="65">
        <f t="shared" si="7"/>
        <v>1.6072196239606953E-2</v>
      </c>
      <c r="G172" s="65">
        <f t="shared" si="8"/>
        <v>3.0925217309145884E-3</v>
      </c>
      <c r="H172" s="63">
        <f t="shared" si="9"/>
        <v>0</v>
      </c>
      <c r="I172" s="63">
        <f t="shared" si="10"/>
        <v>0</v>
      </c>
      <c r="J172" s="63">
        <f t="shared" si="11"/>
        <v>196</v>
      </c>
      <c r="K172" s="63">
        <f t="shared" si="12"/>
        <v>196</v>
      </c>
      <c r="L172" s="63">
        <f t="shared" si="13"/>
        <v>0</v>
      </c>
      <c r="M172" s="63">
        <v>3</v>
      </c>
      <c r="N172" s="63">
        <v>28</v>
      </c>
      <c r="O172" s="63">
        <v>195</v>
      </c>
      <c r="P172" s="63">
        <v>5</v>
      </c>
      <c r="Q172" s="63" t="s">
        <v>6</v>
      </c>
      <c r="R172" s="63">
        <v>272173</v>
      </c>
      <c r="S172" s="63">
        <v>52370</v>
      </c>
      <c r="T172" s="67">
        <v>3</v>
      </c>
    </row>
    <row r="173" spans="1:20" hidden="1" outlineLevel="4">
      <c r="A173" s="62">
        <v>46</v>
      </c>
      <c r="B173" s="63" t="s">
        <v>52</v>
      </c>
      <c r="C173" s="63" t="s">
        <v>6</v>
      </c>
      <c r="D173" s="63" t="s">
        <v>130</v>
      </c>
      <c r="E173" s="64">
        <v>91</v>
      </c>
      <c r="F173" s="65">
        <f t="shared" si="7"/>
        <v>8.296448921448922E-3</v>
      </c>
      <c r="G173" s="65">
        <f t="shared" si="8"/>
        <v>4.1552197802197802E-3</v>
      </c>
      <c r="H173" s="63">
        <f t="shared" si="9"/>
        <v>0</v>
      </c>
      <c r="I173" s="63">
        <f t="shared" si="10"/>
        <v>0</v>
      </c>
      <c r="J173" s="63">
        <f t="shared" si="11"/>
        <v>91</v>
      </c>
      <c r="K173" s="63">
        <f t="shared" si="12"/>
        <v>91</v>
      </c>
      <c r="L173" s="63">
        <f t="shared" si="13"/>
        <v>0</v>
      </c>
      <c r="M173" s="63">
        <v>3</v>
      </c>
      <c r="N173" s="63">
        <v>28</v>
      </c>
      <c r="O173" s="63">
        <v>196</v>
      </c>
      <c r="P173" s="63">
        <v>5</v>
      </c>
      <c r="Q173" s="63" t="s">
        <v>6</v>
      </c>
      <c r="R173" s="63">
        <v>65230</v>
      </c>
      <c r="S173" s="63">
        <v>32670</v>
      </c>
      <c r="T173" s="67">
        <v>3</v>
      </c>
    </row>
    <row r="174" spans="1:20" hidden="1" outlineLevel="4">
      <c r="A174" s="62">
        <v>46</v>
      </c>
      <c r="B174" s="63" t="s">
        <v>52</v>
      </c>
      <c r="C174" s="63" t="s">
        <v>6</v>
      </c>
      <c r="D174" s="63" t="s">
        <v>131</v>
      </c>
      <c r="E174" s="64">
        <v>18</v>
      </c>
      <c r="F174" s="65">
        <f t="shared" si="7"/>
        <v>4.4659850823045272E-2</v>
      </c>
      <c r="G174" s="65">
        <f t="shared" si="8"/>
        <v>2.4543467078189298E-3</v>
      </c>
      <c r="H174" s="63">
        <f t="shared" si="9"/>
        <v>0</v>
      </c>
      <c r="I174" s="63">
        <f t="shared" si="10"/>
        <v>0</v>
      </c>
      <c r="J174" s="63">
        <f t="shared" si="11"/>
        <v>18</v>
      </c>
      <c r="K174" s="63">
        <f t="shared" si="12"/>
        <v>18</v>
      </c>
      <c r="L174" s="63">
        <f t="shared" si="13"/>
        <v>0</v>
      </c>
      <c r="M174" s="63">
        <v>3</v>
      </c>
      <c r="N174" s="63">
        <v>28</v>
      </c>
      <c r="O174" s="63">
        <v>197</v>
      </c>
      <c r="P174" s="63">
        <v>5</v>
      </c>
      <c r="Q174" s="63" t="s">
        <v>6</v>
      </c>
      <c r="R174" s="63">
        <v>69455</v>
      </c>
      <c r="S174" s="63">
        <v>3817</v>
      </c>
      <c r="T174" s="67">
        <v>3</v>
      </c>
    </row>
    <row r="175" spans="1:20" outlineLevel="3" collapsed="1">
      <c r="A175" s="62"/>
      <c r="B175" s="63"/>
      <c r="C175" s="134" t="s">
        <v>146</v>
      </c>
      <c r="D175" s="135"/>
      <c r="E175" s="136">
        <f>SUBTOTAL(9,E171:E174)</f>
        <v>1295</v>
      </c>
      <c r="F175" s="137"/>
      <c r="G175" s="137"/>
      <c r="H175" s="63">
        <f>SUBTOTAL(9,H171:H174)</f>
        <v>0</v>
      </c>
      <c r="I175" s="63">
        <f>SUBTOTAL(9,I171:I174)</f>
        <v>0</v>
      </c>
      <c r="J175" s="63">
        <f>SUBTOTAL(9,J171:J174)</f>
        <v>1295</v>
      </c>
      <c r="K175" s="63">
        <f>SUBTOTAL(9,K171:K174)</f>
        <v>305</v>
      </c>
      <c r="L175" s="63">
        <f>SUBTOTAL(9,L171:L174)</f>
        <v>990</v>
      </c>
      <c r="M175" s="63"/>
      <c r="N175" s="63"/>
      <c r="O175" s="63"/>
      <c r="P175" s="63"/>
      <c r="Q175" s="63"/>
      <c r="R175" s="63">
        <f>SUBTOTAL(9,R171:R174)</f>
        <v>1149169</v>
      </c>
      <c r="S175" s="63">
        <f>SUBTOTAL(9,S171:S174)</f>
        <v>1540164</v>
      </c>
      <c r="T175" s="67"/>
    </row>
    <row r="176" spans="1:20" ht="15.6" outlineLevel="2">
      <c r="A176" s="62"/>
      <c r="B176" s="76" t="s">
        <v>96</v>
      </c>
      <c r="C176" s="77"/>
      <c r="D176" s="77"/>
      <c r="E176" s="78">
        <f>SUBTOTAL(9,E162:E174)</f>
        <v>1720</v>
      </c>
      <c r="F176" s="79">
        <v>9.5017428402239448E-3</v>
      </c>
      <c r="G176" s="79">
        <v>1.1063785260551249E-2</v>
      </c>
      <c r="H176" s="63">
        <f>SUBTOTAL(9,H162:H174)</f>
        <v>425</v>
      </c>
      <c r="I176" s="63">
        <f>SUBTOTAL(9,I162:I174)</f>
        <v>0</v>
      </c>
      <c r="J176" s="63">
        <f>SUBTOTAL(9,J162:J174)</f>
        <v>1295</v>
      </c>
      <c r="K176" s="63">
        <f>SUBTOTAL(9,K162:K174)</f>
        <v>391</v>
      </c>
      <c r="L176" s="63">
        <f>SUBTOTAL(9,L162:L174)</f>
        <v>1329</v>
      </c>
      <c r="M176" s="63"/>
      <c r="N176" s="63"/>
      <c r="O176" s="63"/>
      <c r="P176" s="63"/>
      <c r="Q176" s="63"/>
      <c r="R176" s="63">
        <f>SUBTOTAL(9,R162:R174)</f>
        <v>1412035</v>
      </c>
      <c r="S176" s="63">
        <f>SUBTOTAL(9,S162:S174)</f>
        <v>1644167</v>
      </c>
      <c r="T176" s="67"/>
    </row>
    <row r="177" spans="1:20" hidden="1" outlineLevel="4">
      <c r="A177" s="62">
        <v>46</v>
      </c>
      <c r="B177" s="63" t="s">
        <v>55</v>
      </c>
      <c r="C177" s="63" t="s">
        <v>4</v>
      </c>
      <c r="D177" s="63" t="s">
        <v>16</v>
      </c>
      <c r="E177" s="64">
        <v>359</v>
      </c>
      <c r="F177" s="65">
        <f t="shared" si="7"/>
        <v>6.0341548024347462E-3</v>
      </c>
      <c r="G177" s="65">
        <f t="shared" si="8"/>
        <v>3.9324125657691118E-3</v>
      </c>
      <c r="H177" s="63">
        <f t="shared" si="9"/>
        <v>359</v>
      </c>
      <c r="I177" s="63">
        <f t="shared" si="10"/>
        <v>0</v>
      </c>
      <c r="J177" s="63">
        <f t="shared" si="11"/>
        <v>0</v>
      </c>
      <c r="K177" s="63">
        <f t="shared" si="12"/>
        <v>0</v>
      </c>
      <c r="L177" s="63">
        <f t="shared" si="13"/>
        <v>359</v>
      </c>
      <c r="M177" s="63">
        <v>1</v>
      </c>
      <c r="N177" s="63">
        <v>20</v>
      </c>
      <c r="O177" s="63">
        <v>17</v>
      </c>
      <c r="P177" s="63">
        <v>3</v>
      </c>
      <c r="Q177" s="63" t="s">
        <v>17</v>
      </c>
      <c r="R177" s="63">
        <v>187165</v>
      </c>
      <c r="S177" s="63">
        <v>121974</v>
      </c>
      <c r="T177" s="67">
        <v>3</v>
      </c>
    </row>
    <row r="178" spans="1:20" hidden="1" outlineLevel="4">
      <c r="A178" s="62">
        <v>46</v>
      </c>
      <c r="B178" s="63" t="s">
        <v>55</v>
      </c>
      <c r="C178" s="63" t="s">
        <v>4</v>
      </c>
      <c r="D178" s="63" t="s">
        <v>19</v>
      </c>
      <c r="E178" s="64">
        <v>110</v>
      </c>
      <c r="F178" s="65">
        <f t="shared" ref="F178:F243" si="14">R178/E178/86400</f>
        <v>6.3546927609427605E-3</v>
      </c>
      <c r="G178" s="65">
        <f t="shared" ref="G178:G243" si="15">S178/E178/86400</f>
        <v>5.5112584175084174E-3</v>
      </c>
      <c r="H178" s="63">
        <f t="shared" ref="H178:H243" si="16">IF(C178="ATENCIÓN CIUDADANÍA",E178,0)</f>
        <v>110</v>
      </c>
      <c r="I178" s="63">
        <f t="shared" ref="I178:I243" si="17">IF(C178="OTROS TEMAS GENERALITAT",E178,0)</f>
        <v>0</v>
      </c>
      <c r="J178" s="63">
        <f t="shared" ref="J178:J243" si="18">IF(C178="TEMAS MUNICIPALES",E178,0)</f>
        <v>0</v>
      </c>
      <c r="K178" s="63">
        <f t="shared" ref="K178:K243" si="19">IF(M178=3,E178,0)</f>
        <v>0</v>
      </c>
      <c r="L178" s="63">
        <f t="shared" ref="L178:L243" si="20">IF(M178&lt;&gt;3,E178,0)</f>
        <v>110</v>
      </c>
      <c r="M178" s="63">
        <v>1</v>
      </c>
      <c r="N178" s="63">
        <v>20</v>
      </c>
      <c r="O178" s="63">
        <v>18</v>
      </c>
      <c r="P178" s="63">
        <v>3</v>
      </c>
      <c r="Q178" s="63" t="s">
        <v>17</v>
      </c>
      <c r="R178" s="63">
        <v>60395</v>
      </c>
      <c r="S178" s="63">
        <v>52379</v>
      </c>
      <c r="T178" s="67">
        <v>3</v>
      </c>
    </row>
    <row r="179" spans="1:20" hidden="1" outlineLevel="4">
      <c r="A179" s="62">
        <v>46</v>
      </c>
      <c r="B179" s="63" t="s">
        <v>55</v>
      </c>
      <c r="C179" s="63" t="s">
        <v>4</v>
      </c>
      <c r="D179" s="63" t="s">
        <v>21</v>
      </c>
      <c r="E179" s="64">
        <v>64</v>
      </c>
      <c r="F179" s="65">
        <f t="shared" si="14"/>
        <v>7.0276331018518517E-3</v>
      </c>
      <c r="G179" s="65">
        <f t="shared" si="15"/>
        <v>3.1334997106481481E-3</v>
      </c>
      <c r="H179" s="63">
        <f t="shared" si="16"/>
        <v>64</v>
      </c>
      <c r="I179" s="63">
        <f t="shared" si="17"/>
        <v>0</v>
      </c>
      <c r="J179" s="63">
        <f t="shared" si="18"/>
        <v>0</v>
      </c>
      <c r="K179" s="63">
        <f t="shared" si="19"/>
        <v>0</v>
      </c>
      <c r="L179" s="63">
        <f t="shared" si="20"/>
        <v>64</v>
      </c>
      <c r="M179" s="63">
        <v>1</v>
      </c>
      <c r="N179" s="63">
        <v>20</v>
      </c>
      <c r="O179" s="63">
        <v>20</v>
      </c>
      <c r="P179" s="63">
        <v>3</v>
      </c>
      <c r="Q179" s="63" t="s">
        <v>17</v>
      </c>
      <c r="R179" s="63">
        <v>38860</v>
      </c>
      <c r="S179" s="63">
        <v>17327</v>
      </c>
      <c r="T179" s="67">
        <v>3</v>
      </c>
    </row>
    <row r="180" spans="1:20" hidden="1" outlineLevel="4">
      <c r="A180" s="62">
        <v>46</v>
      </c>
      <c r="B180" s="63" t="s">
        <v>55</v>
      </c>
      <c r="C180" s="63" t="s">
        <v>4</v>
      </c>
      <c r="D180" s="63" t="s">
        <v>109</v>
      </c>
      <c r="E180" s="64">
        <v>300</v>
      </c>
      <c r="F180" s="65">
        <f t="shared" si="14"/>
        <v>7.8515817901234561E-3</v>
      </c>
      <c r="G180" s="65">
        <f t="shared" si="15"/>
        <v>1.9841820987654322E-3</v>
      </c>
      <c r="H180" s="63">
        <f t="shared" si="16"/>
        <v>300</v>
      </c>
      <c r="I180" s="63">
        <f t="shared" si="17"/>
        <v>0</v>
      </c>
      <c r="J180" s="63">
        <f t="shared" si="18"/>
        <v>0</v>
      </c>
      <c r="K180" s="63">
        <f t="shared" si="19"/>
        <v>300</v>
      </c>
      <c r="L180" s="63">
        <f t="shared" si="20"/>
        <v>0</v>
      </c>
      <c r="M180" s="63">
        <v>3</v>
      </c>
      <c r="N180" s="63">
        <v>20</v>
      </c>
      <c r="O180" s="63">
        <v>162</v>
      </c>
      <c r="P180" s="63">
        <v>3</v>
      </c>
      <c r="Q180" s="63" t="s">
        <v>17</v>
      </c>
      <c r="R180" s="63">
        <v>203513</v>
      </c>
      <c r="S180" s="63">
        <v>51430</v>
      </c>
      <c r="T180" s="67">
        <v>3</v>
      </c>
    </row>
    <row r="181" spans="1:20" hidden="1" outlineLevel="4">
      <c r="A181" s="62">
        <v>46</v>
      </c>
      <c r="B181" s="63" t="s">
        <v>55</v>
      </c>
      <c r="C181" s="63" t="s">
        <v>4</v>
      </c>
      <c r="D181" s="63" t="s">
        <v>107</v>
      </c>
      <c r="E181" s="64">
        <v>76</v>
      </c>
      <c r="F181" s="65">
        <f t="shared" si="14"/>
        <v>8.8136574074074072E-3</v>
      </c>
      <c r="G181" s="65">
        <f t="shared" si="15"/>
        <v>3.045808966861598E-7</v>
      </c>
      <c r="H181" s="63">
        <f t="shared" si="16"/>
        <v>76</v>
      </c>
      <c r="I181" s="63">
        <f t="shared" si="17"/>
        <v>0</v>
      </c>
      <c r="J181" s="63">
        <f t="shared" si="18"/>
        <v>0</v>
      </c>
      <c r="K181" s="63">
        <f t="shared" si="19"/>
        <v>0</v>
      </c>
      <c r="L181" s="63">
        <f t="shared" si="20"/>
        <v>76</v>
      </c>
      <c r="M181" s="63">
        <v>8</v>
      </c>
      <c r="N181" s="63">
        <v>20</v>
      </c>
      <c r="O181" s="63">
        <v>217</v>
      </c>
      <c r="P181" s="63">
        <v>3</v>
      </c>
      <c r="Q181" s="63" t="s">
        <v>17</v>
      </c>
      <c r="R181" s="63">
        <v>57874</v>
      </c>
      <c r="S181" s="63">
        <v>2</v>
      </c>
      <c r="T181" s="67">
        <v>3</v>
      </c>
    </row>
    <row r="182" spans="1:20" outlineLevel="3" collapsed="1">
      <c r="A182" s="62"/>
      <c r="B182" s="63"/>
      <c r="C182" s="126" t="s">
        <v>144</v>
      </c>
      <c r="D182" s="127"/>
      <c r="E182" s="128">
        <f>SUBTOTAL(9,E177:E181)</f>
        <v>909</v>
      </c>
      <c r="F182" s="129"/>
      <c r="G182" s="129"/>
      <c r="H182" s="63">
        <f>SUBTOTAL(9,H177:H181)</f>
        <v>909</v>
      </c>
      <c r="I182" s="63">
        <f>SUBTOTAL(9,I177:I181)</f>
        <v>0</v>
      </c>
      <c r="J182" s="63">
        <f>SUBTOTAL(9,J177:J181)</f>
        <v>0</v>
      </c>
      <c r="K182" s="63">
        <f>SUBTOTAL(9,K177:K181)</f>
        <v>300</v>
      </c>
      <c r="L182" s="63">
        <f>SUBTOTAL(9,L177:L181)</f>
        <v>609</v>
      </c>
      <c r="M182" s="63"/>
      <c r="N182" s="63"/>
      <c r="O182" s="63"/>
      <c r="P182" s="63"/>
      <c r="Q182" s="63"/>
      <c r="R182" s="63">
        <f>SUBTOTAL(9,R177:R181)</f>
        <v>547807</v>
      </c>
      <c r="S182" s="63">
        <f>SUBTOTAL(9,S177:S181)</f>
        <v>243112</v>
      </c>
      <c r="T182" s="67"/>
    </row>
    <row r="183" spans="1:20" ht="15.6" outlineLevel="2">
      <c r="A183" s="62"/>
      <c r="B183" s="76" t="s">
        <v>97</v>
      </c>
      <c r="C183" s="77"/>
      <c r="D183" s="77"/>
      <c r="E183" s="78">
        <f>SUBTOTAL(9,E177:E181)</f>
        <v>909</v>
      </c>
      <c r="F183" s="79">
        <v>6.9750921851444402E-3</v>
      </c>
      <c r="G183" s="79">
        <v>3.0954854744733732E-3</v>
      </c>
      <c r="H183" s="63">
        <f>SUBTOTAL(9,H177:H181)</f>
        <v>909</v>
      </c>
      <c r="I183" s="63">
        <f>SUBTOTAL(9,I177:I181)</f>
        <v>0</v>
      </c>
      <c r="J183" s="63">
        <f>SUBTOTAL(9,J177:J181)</f>
        <v>0</v>
      </c>
      <c r="K183" s="63">
        <f>SUBTOTAL(9,K177:K181)</f>
        <v>300</v>
      </c>
      <c r="L183" s="63">
        <f>SUBTOTAL(9,L177:L181)</f>
        <v>609</v>
      </c>
      <c r="M183" s="63"/>
      <c r="N183" s="63"/>
      <c r="O183" s="63"/>
      <c r="P183" s="63"/>
      <c r="Q183" s="63"/>
      <c r="R183" s="63">
        <f>SUBTOTAL(9,R177:R181)</f>
        <v>547807</v>
      </c>
      <c r="S183" s="63">
        <f>SUBTOTAL(9,S177:S181)</f>
        <v>243112</v>
      </c>
      <c r="T183" s="67"/>
    </row>
    <row r="184" spans="1:20" hidden="1" outlineLevel="4">
      <c r="A184" s="62">
        <v>46</v>
      </c>
      <c r="B184" s="63" t="s">
        <v>56</v>
      </c>
      <c r="C184" s="63" t="s">
        <v>4</v>
      </c>
      <c r="D184" s="63" t="s">
        <v>16</v>
      </c>
      <c r="E184" s="64">
        <v>178</v>
      </c>
      <c r="F184" s="65">
        <f t="shared" si="14"/>
        <v>4.7537583229296711E-3</v>
      </c>
      <c r="G184" s="65">
        <f t="shared" si="15"/>
        <v>6.0597430295464003E-3</v>
      </c>
      <c r="H184" s="63">
        <f t="shared" si="16"/>
        <v>178</v>
      </c>
      <c r="I184" s="63">
        <f t="shared" si="17"/>
        <v>0</v>
      </c>
      <c r="J184" s="63">
        <f t="shared" si="18"/>
        <v>0</v>
      </c>
      <c r="K184" s="63">
        <f t="shared" si="19"/>
        <v>0</v>
      </c>
      <c r="L184" s="63">
        <f t="shared" si="20"/>
        <v>178</v>
      </c>
      <c r="M184" s="63">
        <v>1</v>
      </c>
      <c r="N184" s="63">
        <v>23</v>
      </c>
      <c r="O184" s="63">
        <v>17</v>
      </c>
      <c r="P184" s="63">
        <v>3</v>
      </c>
      <c r="Q184" s="63" t="s">
        <v>17</v>
      </c>
      <c r="R184" s="63">
        <v>73109</v>
      </c>
      <c r="S184" s="63">
        <v>93194</v>
      </c>
      <c r="T184" s="67">
        <v>3</v>
      </c>
    </row>
    <row r="185" spans="1:20" hidden="1" outlineLevel="4">
      <c r="A185" s="62">
        <v>46</v>
      </c>
      <c r="B185" s="63" t="s">
        <v>56</v>
      </c>
      <c r="C185" s="63" t="s">
        <v>4</v>
      </c>
      <c r="D185" s="63" t="s">
        <v>19</v>
      </c>
      <c r="E185" s="64">
        <v>102</v>
      </c>
      <c r="F185" s="65">
        <f t="shared" si="14"/>
        <v>4.6508487654320987E-3</v>
      </c>
      <c r="G185" s="65">
        <f t="shared" si="15"/>
        <v>5.4574028685548288E-3</v>
      </c>
      <c r="H185" s="63">
        <f t="shared" si="16"/>
        <v>102</v>
      </c>
      <c r="I185" s="63">
        <f t="shared" si="17"/>
        <v>0</v>
      </c>
      <c r="J185" s="63">
        <f t="shared" si="18"/>
        <v>0</v>
      </c>
      <c r="K185" s="63">
        <f t="shared" si="19"/>
        <v>0</v>
      </c>
      <c r="L185" s="63">
        <f t="shared" si="20"/>
        <v>102</v>
      </c>
      <c r="M185" s="63">
        <v>1</v>
      </c>
      <c r="N185" s="63">
        <v>23</v>
      </c>
      <c r="O185" s="63">
        <v>18</v>
      </c>
      <c r="P185" s="63">
        <v>3</v>
      </c>
      <c r="Q185" s="63" t="s">
        <v>17</v>
      </c>
      <c r="R185" s="63">
        <v>40987</v>
      </c>
      <c r="S185" s="63">
        <v>48095</v>
      </c>
      <c r="T185" s="67">
        <v>3</v>
      </c>
    </row>
    <row r="186" spans="1:20" hidden="1" outlineLevel="4">
      <c r="A186" s="62">
        <v>46</v>
      </c>
      <c r="B186" s="63" t="s">
        <v>56</v>
      </c>
      <c r="C186" s="63" t="s">
        <v>4</v>
      </c>
      <c r="D186" s="63" t="s">
        <v>21</v>
      </c>
      <c r="E186" s="64">
        <v>49</v>
      </c>
      <c r="F186" s="65">
        <f t="shared" si="14"/>
        <v>5.2026643990929705E-3</v>
      </c>
      <c r="G186" s="65">
        <f t="shared" si="15"/>
        <v>5.5210695389266819E-3</v>
      </c>
      <c r="H186" s="63">
        <f t="shared" si="16"/>
        <v>49</v>
      </c>
      <c r="I186" s="63">
        <f t="shared" si="17"/>
        <v>0</v>
      </c>
      <c r="J186" s="63">
        <f t="shared" si="18"/>
        <v>0</v>
      </c>
      <c r="K186" s="63">
        <f t="shared" si="19"/>
        <v>0</v>
      </c>
      <c r="L186" s="63">
        <f t="shared" si="20"/>
        <v>49</v>
      </c>
      <c r="M186" s="63">
        <v>1</v>
      </c>
      <c r="N186" s="63">
        <v>23</v>
      </c>
      <c r="O186" s="63">
        <v>20</v>
      </c>
      <c r="P186" s="63">
        <v>3</v>
      </c>
      <c r="Q186" s="63" t="s">
        <v>17</v>
      </c>
      <c r="R186" s="63">
        <v>22026</v>
      </c>
      <c r="S186" s="63">
        <v>23374</v>
      </c>
      <c r="T186" s="67">
        <v>3</v>
      </c>
    </row>
    <row r="187" spans="1:20" hidden="1" outlineLevel="4">
      <c r="A187" s="62">
        <v>46</v>
      </c>
      <c r="B187" s="63" t="s">
        <v>56</v>
      </c>
      <c r="C187" s="63" t="s">
        <v>4</v>
      </c>
      <c r="D187" s="63" t="s">
        <v>109</v>
      </c>
      <c r="E187" s="64">
        <v>114</v>
      </c>
      <c r="F187" s="65">
        <f t="shared" si="14"/>
        <v>5.4639782326185828E-3</v>
      </c>
      <c r="G187" s="65">
        <f t="shared" si="15"/>
        <v>3.3517097141000647E-3</v>
      </c>
      <c r="H187" s="63">
        <f t="shared" si="16"/>
        <v>114</v>
      </c>
      <c r="I187" s="63">
        <f t="shared" si="17"/>
        <v>0</v>
      </c>
      <c r="J187" s="63">
        <f t="shared" si="18"/>
        <v>0</v>
      </c>
      <c r="K187" s="63">
        <f t="shared" si="19"/>
        <v>114</v>
      </c>
      <c r="L187" s="63">
        <f t="shared" si="20"/>
        <v>0</v>
      </c>
      <c r="M187" s="63">
        <v>3</v>
      </c>
      <c r="N187" s="63">
        <v>23</v>
      </c>
      <c r="O187" s="63">
        <v>162</v>
      </c>
      <c r="P187" s="63">
        <v>3</v>
      </c>
      <c r="Q187" s="63" t="s">
        <v>17</v>
      </c>
      <c r="R187" s="63">
        <v>53818</v>
      </c>
      <c r="S187" s="63">
        <v>33013</v>
      </c>
      <c r="T187" s="67">
        <v>3</v>
      </c>
    </row>
    <row r="188" spans="1:20" hidden="1" outlineLevel="4">
      <c r="A188" s="62">
        <v>46</v>
      </c>
      <c r="B188" s="63" t="s">
        <v>56</v>
      </c>
      <c r="C188" s="63" t="s">
        <v>4</v>
      </c>
      <c r="D188" s="63" t="s">
        <v>107</v>
      </c>
      <c r="E188" s="64">
        <v>2</v>
      </c>
      <c r="F188" s="65">
        <f t="shared" si="14"/>
        <v>7.0659722222222226E-3</v>
      </c>
      <c r="G188" s="65">
        <f t="shared" si="15"/>
        <v>0</v>
      </c>
      <c r="H188" s="63">
        <f t="shared" si="16"/>
        <v>2</v>
      </c>
      <c r="I188" s="63">
        <f t="shared" si="17"/>
        <v>0</v>
      </c>
      <c r="J188" s="63">
        <f t="shared" si="18"/>
        <v>0</v>
      </c>
      <c r="K188" s="63">
        <f t="shared" si="19"/>
        <v>0</v>
      </c>
      <c r="L188" s="63">
        <f t="shared" si="20"/>
        <v>2</v>
      </c>
      <c r="M188" s="63">
        <v>8</v>
      </c>
      <c r="N188" s="63">
        <v>23</v>
      </c>
      <c r="O188" s="63">
        <v>217</v>
      </c>
      <c r="P188" s="63">
        <v>3</v>
      </c>
      <c r="Q188" s="63" t="s">
        <v>17</v>
      </c>
      <c r="R188" s="63">
        <v>1221</v>
      </c>
      <c r="S188" s="63">
        <v>0</v>
      </c>
      <c r="T188" s="67">
        <v>3</v>
      </c>
    </row>
    <row r="189" spans="1:20" outlineLevel="3" collapsed="1">
      <c r="A189" s="62"/>
      <c r="B189" s="63"/>
      <c r="C189" s="126" t="s">
        <v>144</v>
      </c>
      <c r="D189" s="127"/>
      <c r="E189" s="128">
        <f>SUBTOTAL(9,E184:E188)</f>
        <v>445</v>
      </c>
      <c r="F189" s="129"/>
      <c r="G189" s="129"/>
      <c r="H189" s="63">
        <f>SUBTOTAL(9,H184:H188)</f>
        <v>445</v>
      </c>
      <c r="I189" s="63">
        <f>SUBTOTAL(9,I184:I188)</f>
        <v>0</v>
      </c>
      <c r="J189" s="63">
        <f>SUBTOTAL(9,J184:J188)</f>
        <v>0</v>
      </c>
      <c r="K189" s="63">
        <f>SUBTOTAL(9,K184:K188)</f>
        <v>114</v>
      </c>
      <c r="L189" s="63">
        <f>SUBTOTAL(9,L184:L188)</f>
        <v>331</v>
      </c>
      <c r="M189" s="63"/>
      <c r="N189" s="63"/>
      <c r="O189" s="63"/>
      <c r="P189" s="63"/>
      <c r="Q189" s="63"/>
      <c r="R189" s="63">
        <f>SUBTOTAL(9,R184:R188)</f>
        <v>191161</v>
      </c>
      <c r="S189" s="63">
        <f>SUBTOTAL(9,S184:S188)</f>
        <v>197676</v>
      </c>
      <c r="T189" s="67"/>
    </row>
    <row r="190" spans="1:20" ht="15.6" outlineLevel="2">
      <c r="A190" s="62"/>
      <c r="B190" s="76" t="s">
        <v>98</v>
      </c>
      <c r="C190" s="77"/>
      <c r="D190" s="77"/>
      <c r="E190" s="78">
        <f>SUBTOTAL(9,E184:E188)</f>
        <v>445</v>
      </c>
      <c r="F190" s="79">
        <v>4.9719361215147737E-3</v>
      </c>
      <c r="G190" s="79">
        <v>5.141385767790262E-3</v>
      </c>
      <c r="H190" s="63">
        <f>SUBTOTAL(9,H184:H188)</f>
        <v>445</v>
      </c>
      <c r="I190" s="63">
        <f>SUBTOTAL(9,I184:I188)</f>
        <v>0</v>
      </c>
      <c r="J190" s="63">
        <f>SUBTOTAL(9,J184:J188)</f>
        <v>0</v>
      </c>
      <c r="K190" s="63">
        <f>SUBTOTAL(9,K184:K188)</f>
        <v>114</v>
      </c>
      <c r="L190" s="63">
        <f>SUBTOTAL(9,L184:L188)</f>
        <v>331</v>
      </c>
      <c r="M190" s="63"/>
      <c r="N190" s="63"/>
      <c r="O190" s="63"/>
      <c r="P190" s="63"/>
      <c r="Q190" s="63"/>
      <c r="R190" s="63">
        <f>SUBTOTAL(9,R184:R188)</f>
        <v>191161</v>
      </c>
      <c r="S190" s="63">
        <f>SUBTOTAL(9,S184:S188)</f>
        <v>197676</v>
      </c>
      <c r="T190" s="67"/>
    </row>
    <row r="191" spans="1:20" hidden="1" outlineLevel="4">
      <c r="A191" s="62">
        <v>46</v>
      </c>
      <c r="B191" s="63" t="s">
        <v>57</v>
      </c>
      <c r="C191" s="63" t="s">
        <v>4</v>
      </c>
      <c r="D191" s="63" t="s">
        <v>16</v>
      </c>
      <c r="E191" s="64">
        <v>124</v>
      </c>
      <c r="F191" s="65">
        <f t="shared" si="14"/>
        <v>5.2144003882915171E-3</v>
      </c>
      <c r="G191" s="65">
        <f t="shared" si="15"/>
        <v>5.275164277180406E-3</v>
      </c>
      <c r="H191" s="63">
        <f t="shared" si="16"/>
        <v>124</v>
      </c>
      <c r="I191" s="63">
        <f t="shared" si="17"/>
        <v>0</v>
      </c>
      <c r="J191" s="63">
        <f t="shared" si="18"/>
        <v>0</v>
      </c>
      <c r="K191" s="63">
        <f t="shared" si="19"/>
        <v>0</v>
      </c>
      <c r="L191" s="63">
        <f t="shared" si="20"/>
        <v>124</v>
      </c>
      <c r="M191" s="63">
        <v>1</v>
      </c>
      <c r="N191" s="63">
        <v>5</v>
      </c>
      <c r="O191" s="63">
        <v>17</v>
      </c>
      <c r="P191" s="63">
        <v>3</v>
      </c>
      <c r="Q191" s="63" t="s">
        <v>17</v>
      </c>
      <c r="R191" s="63">
        <v>55865</v>
      </c>
      <c r="S191" s="63">
        <v>56516</v>
      </c>
      <c r="T191" s="67">
        <v>3</v>
      </c>
    </row>
    <row r="192" spans="1:20" hidden="1" outlineLevel="4">
      <c r="A192" s="62">
        <v>46</v>
      </c>
      <c r="B192" s="63" t="s">
        <v>57</v>
      </c>
      <c r="C192" s="63" t="s">
        <v>4</v>
      </c>
      <c r="D192" s="63" t="s">
        <v>19</v>
      </c>
      <c r="E192" s="64">
        <v>68</v>
      </c>
      <c r="F192" s="65">
        <f t="shared" si="14"/>
        <v>6.8462350217864919E-3</v>
      </c>
      <c r="G192" s="65">
        <f t="shared" si="15"/>
        <v>4.3707448257080611E-3</v>
      </c>
      <c r="H192" s="63">
        <f t="shared" si="16"/>
        <v>68</v>
      </c>
      <c r="I192" s="63">
        <f t="shared" si="17"/>
        <v>0</v>
      </c>
      <c r="J192" s="63">
        <f t="shared" si="18"/>
        <v>0</v>
      </c>
      <c r="K192" s="63">
        <f t="shared" si="19"/>
        <v>0</v>
      </c>
      <c r="L192" s="63">
        <f t="shared" si="20"/>
        <v>68</v>
      </c>
      <c r="M192" s="63">
        <v>1</v>
      </c>
      <c r="N192" s="63">
        <v>5</v>
      </c>
      <c r="O192" s="63">
        <v>18</v>
      </c>
      <c r="P192" s="63">
        <v>3</v>
      </c>
      <c r="Q192" s="63" t="s">
        <v>17</v>
      </c>
      <c r="R192" s="63">
        <v>40223</v>
      </c>
      <c r="S192" s="63">
        <v>25679</v>
      </c>
      <c r="T192" s="67">
        <v>3</v>
      </c>
    </row>
    <row r="193" spans="1:20" hidden="1" outlineLevel="4">
      <c r="A193" s="62">
        <v>46</v>
      </c>
      <c r="B193" s="63" t="s">
        <v>57</v>
      </c>
      <c r="C193" s="63" t="s">
        <v>4</v>
      </c>
      <c r="D193" s="63" t="s">
        <v>20</v>
      </c>
      <c r="E193" s="64">
        <v>733</v>
      </c>
      <c r="F193" s="65">
        <f t="shared" si="14"/>
        <v>4.8619953514223635E-3</v>
      </c>
      <c r="G193" s="65">
        <f t="shared" si="15"/>
        <v>1.3263162548633219E-2</v>
      </c>
      <c r="H193" s="63">
        <f t="shared" si="16"/>
        <v>733</v>
      </c>
      <c r="I193" s="63">
        <f t="shared" si="17"/>
        <v>0</v>
      </c>
      <c r="J193" s="63">
        <f t="shared" si="18"/>
        <v>0</v>
      </c>
      <c r="K193" s="63">
        <f t="shared" si="19"/>
        <v>0</v>
      </c>
      <c r="L193" s="63">
        <f t="shared" si="20"/>
        <v>733</v>
      </c>
      <c r="M193" s="63">
        <v>1</v>
      </c>
      <c r="N193" s="63">
        <v>5</v>
      </c>
      <c r="O193" s="63">
        <v>19</v>
      </c>
      <c r="P193" s="63">
        <v>3</v>
      </c>
      <c r="Q193" s="63" t="s">
        <v>17</v>
      </c>
      <c r="R193" s="63">
        <v>307916</v>
      </c>
      <c r="S193" s="63">
        <v>839972</v>
      </c>
      <c r="T193" s="67">
        <v>3</v>
      </c>
    </row>
    <row r="194" spans="1:20" hidden="1" outlineLevel="4">
      <c r="A194" s="62">
        <v>46</v>
      </c>
      <c r="B194" s="63" t="s">
        <v>57</v>
      </c>
      <c r="C194" s="63" t="s">
        <v>4</v>
      </c>
      <c r="D194" s="63" t="s">
        <v>21</v>
      </c>
      <c r="E194" s="64">
        <v>31</v>
      </c>
      <c r="F194" s="65">
        <f t="shared" si="14"/>
        <v>5.5577956989247314E-3</v>
      </c>
      <c r="G194" s="65">
        <f t="shared" si="15"/>
        <v>5.0485364396654717E-3</v>
      </c>
      <c r="H194" s="63">
        <f t="shared" si="16"/>
        <v>31</v>
      </c>
      <c r="I194" s="63">
        <f t="shared" si="17"/>
        <v>0</v>
      </c>
      <c r="J194" s="63">
        <f t="shared" si="18"/>
        <v>0</v>
      </c>
      <c r="K194" s="63">
        <f t="shared" si="19"/>
        <v>0</v>
      </c>
      <c r="L194" s="63">
        <f t="shared" si="20"/>
        <v>31</v>
      </c>
      <c r="M194" s="63">
        <v>1</v>
      </c>
      <c r="N194" s="63">
        <v>5</v>
      </c>
      <c r="O194" s="63">
        <v>20</v>
      </c>
      <c r="P194" s="63">
        <v>3</v>
      </c>
      <c r="Q194" s="63" t="s">
        <v>17</v>
      </c>
      <c r="R194" s="63">
        <v>14886</v>
      </c>
      <c r="S194" s="63">
        <v>13522</v>
      </c>
      <c r="T194" s="67">
        <v>3</v>
      </c>
    </row>
    <row r="195" spans="1:20" hidden="1" outlineLevel="4">
      <c r="A195" s="62">
        <v>46</v>
      </c>
      <c r="B195" s="63" t="s">
        <v>57</v>
      </c>
      <c r="C195" s="63" t="s">
        <v>4</v>
      </c>
      <c r="D195" s="63" t="s">
        <v>22</v>
      </c>
      <c r="E195" s="64">
        <v>6</v>
      </c>
      <c r="F195" s="65">
        <f t="shared" si="14"/>
        <v>3.6284722222222222E-3</v>
      </c>
      <c r="G195" s="65">
        <f t="shared" si="15"/>
        <v>1.9810956790123455E-3</v>
      </c>
      <c r="H195" s="63">
        <f t="shared" si="16"/>
        <v>6</v>
      </c>
      <c r="I195" s="63">
        <f t="shared" si="17"/>
        <v>0</v>
      </c>
      <c r="J195" s="63">
        <f t="shared" si="18"/>
        <v>0</v>
      </c>
      <c r="K195" s="63">
        <f t="shared" si="19"/>
        <v>0</v>
      </c>
      <c r="L195" s="63">
        <f t="shared" si="20"/>
        <v>6</v>
      </c>
      <c r="M195" s="63">
        <v>1</v>
      </c>
      <c r="N195" s="63">
        <v>5</v>
      </c>
      <c r="O195" s="63">
        <v>21</v>
      </c>
      <c r="P195" s="63">
        <v>3</v>
      </c>
      <c r="Q195" s="63" t="s">
        <v>17</v>
      </c>
      <c r="R195" s="63">
        <v>1881</v>
      </c>
      <c r="S195" s="63">
        <v>1027</v>
      </c>
      <c r="T195" s="67">
        <v>3</v>
      </c>
    </row>
    <row r="196" spans="1:20" hidden="1" outlineLevel="4">
      <c r="A196" s="62">
        <v>46</v>
      </c>
      <c r="B196" s="63" t="s">
        <v>57</v>
      </c>
      <c r="C196" s="63" t="s">
        <v>4</v>
      </c>
      <c r="D196" s="63" t="s">
        <v>115</v>
      </c>
      <c r="E196" s="64">
        <v>351</v>
      </c>
      <c r="F196" s="65">
        <f t="shared" si="14"/>
        <v>7.9557415321304201E-3</v>
      </c>
      <c r="G196" s="65">
        <f t="shared" si="15"/>
        <v>1.3442083465231612E-3</v>
      </c>
      <c r="H196" s="63">
        <f t="shared" si="16"/>
        <v>351</v>
      </c>
      <c r="I196" s="63">
        <f t="shared" si="17"/>
        <v>0</v>
      </c>
      <c r="J196" s="63">
        <f t="shared" si="18"/>
        <v>0</v>
      </c>
      <c r="K196" s="63">
        <f t="shared" si="19"/>
        <v>351</v>
      </c>
      <c r="L196" s="63">
        <f t="shared" si="20"/>
        <v>0</v>
      </c>
      <c r="M196" s="63">
        <v>3</v>
      </c>
      <c r="N196" s="63">
        <v>5</v>
      </c>
      <c r="O196" s="63">
        <v>171</v>
      </c>
      <c r="P196" s="63">
        <v>3</v>
      </c>
      <c r="Q196" s="63" t="s">
        <v>17</v>
      </c>
      <c r="R196" s="63">
        <v>241269</v>
      </c>
      <c r="S196" s="63">
        <v>40765</v>
      </c>
      <c r="T196" s="67">
        <v>3</v>
      </c>
    </row>
    <row r="197" spans="1:20" hidden="1" outlineLevel="4">
      <c r="A197" s="62">
        <v>46</v>
      </c>
      <c r="B197" s="63" t="s">
        <v>57</v>
      </c>
      <c r="C197" s="63" t="s">
        <v>4</v>
      </c>
      <c r="D197" s="63" t="s">
        <v>110</v>
      </c>
      <c r="E197" s="64">
        <v>12</v>
      </c>
      <c r="F197" s="65">
        <f t="shared" si="14"/>
        <v>1.2592592592592593E-2</v>
      </c>
      <c r="G197" s="65">
        <f t="shared" si="15"/>
        <v>8.3140432098765431E-4</v>
      </c>
      <c r="H197" s="63">
        <f t="shared" si="16"/>
        <v>12</v>
      </c>
      <c r="I197" s="63">
        <f t="shared" si="17"/>
        <v>0</v>
      </c>
      <c r="J197" s="63">
        <f t="shared" si="18"/>
        <v>0</v>
      </c>
      <c r="K197" s="63">
        <f t="shared" si="19"/>
        <v>12</v>
      </c>
      <c r="L197" s="63">
        <f t="shared" si="20"/>
        <v>0</v>
      </c>
      <c r="M197" s="63">
        <v>3</v>
      </c>
      <c r="N197" s="63">
        <v>5</v>
      </c>
      <c r="O197" s="63">
        <v>207</v>
      </c>
      <c r="P197" s="63">
        <v>3</v>
      </c>
      <c r="Q197" s="63" t="s">
        <v>17</v>
      </c>
      <c r="R197" s="63">
        <v>13056</v>
      </c>
      <c r="S197" s="63">
        <v>862</v>
      </c>
      <c r="T197" s="67">
        <v>3</v>
      </c>
    </row>
    <row r="198" spans="1:20" hidden="1" outlineLevel="4">
      <c r="A198" s="62">
        <v>46</v>
      </c>
      <c r="B198" s="63" t="s">
        <v>57</v>
      </c>
      <c r="C198" s="63" t="s">
        <v>4</v>
      </c>
      <c r="D198" s="63" t="s">
        <v>107</v>
      </c>
      <c r="E198" s="64">
        <v>12</v>
      </c>
      <c r="F198" s="65">
        <f t="shared" si="14"/>
        <v>8.1674382716049373E-3</v>
      </c>
      <c r="G198" s="65">
        <f t="shared" si="15"/>
        <v>0</v>
      </c>
      <c r="H198" s="63">
        <f t="shared" si="16"/>
        <v>12</v>
      </c>
      <c r="I198" s="63">
        <f t="shared" si="17"/>
        <v>0</v>
      </c>
      <c r="J198" s="63">
        <f t="shared" si="18"/>
        <v>0</v>
      </c>
      <c r="K198" s="63">
        <f t="shared" si="19"/>
        <v>0</v>
      </c>
      <c r="L198" s="63">
        <f t="shared" si="20"/>
        <v>12</v>
      </c>
      <c r="M198" s="63">
        <v>8</v>
      </c>
      <c r="N198" s="63">
        <v>5</v>
      </c>
      <c r="O198" s="63">
        <v>217</v>
      </c>
      <c r="P198" s="63">
        <v>3</v>
      </c>
      <c r="Q198" s="63" t="s">
        <v>17</v>
      </c>
      <c r="R198" s="63">
        <v>8468</v>
      </c>
      <c r="S198" s="63">
        <v>0</v>
      </c>
      <c r="T198" s="67">
        <v>3</v>
      </c>
    </row>
    <row r="199" spans="1:20" outlineLevel="3" collapsed="1">
      <c r="A199" s="62"/>
      <c r="B199" s="63"/>
      <c r="C199" s="126" t="s">
        <v>144</v>
      </c>
      <c r="D199" s="127"/>
      <c r="E199" s="128">
        <f>SUBTOTAL(9,E191:E198)</f>
        <v>1337</v>
      </c>
      <c r="F199" s="129"/>
      <c r="G199" s="129"/>
      <c r="H199" s="63">
        <f>SUBTOTAL(9,H191:H198)</f>
        <v>1337</v>
      </c>
      <c r="I199" s="63">
        <f>SUBTOTAL(9,I191:I198)</f>
        <v>0</v>
      </c>
      <c r="J199" s="63">
        <f>SUBTOTAL(9,J191:J198)</f>
        <v>0</v>
      </c>
      <c r="K199" s="63">
        <f>SUBTOTAL(9,K191:K198)</f>
        <v>363</v>
      </c>
      <c r="L199" s="63">
        <f>SUBTOTAL(9,L191:L198)</f>
        <v>974</v>
      </c>
      <c r="M199" s="63"/>
      <c r="N199" s="63"/>
      <c r="O199" s="63"/>
      <c r="P199" s="63"/>
      <c r="Q199" s="63"/>
      <c r="R199" s="63">
        <f>SUBTOTAL(9,R191:R198)</f>
        <v>683564</v>
      </c>
      <c r="S199" s="63">
        <f>SUBTOTAL(9,S191:S198)</f>
        <v>978343</v>
      </c>
      <c r="T199" s="67"/>
    </row>
    <row r="200" spans="1:20" ht="15.6" outlineLevel="2">
      <c r="A200" s="62"/>
      <c r="B200" s="76" t="s">
        <v>99</v>
      </c>
      <c r="C200" s="77"/>
      <c r="D200" s="77"/>
      <c r="E200" s="78">
        <f>SUBTOTAL(9,E191:E198)</f>
        <v>1337</v>
      </c>
      <c r="F200" s="79">
        <v>5.9174423114213689E-3</v>
      </c>
      <c r="G200" s="79">
        <v>8.4692702706446153E-3</v>
      </c>
      <c r="H200" s="63">
        <f>SUBTOTAL(9,H191:H198)</f>
        <v>1337</v>
      </c>
      <c r="I200" s="63">
        <f>SUBTOTAL(9,I191:I198)</f>
        <v>0</v>
      </c>
      <c r="J200" s="63">
        <f>SUBTOTAL(9,J191:J198)</f>
        <v>0</v>
      </c>
      <c r="K200" s="63">
        <f>SUBTOTAL(9,K191:K198)</f>
        <v>363</v>
      </c>
      <c r="L200" s="63">
        <f>SUBTOTAL(9,L191:L198)</f>
        <v>974</v>
      </c>
      <c r="M200" s="63"/>
      <c r="N200" s="63"/>
      <c r="O200" s="63"/>
      <c r="P200" s="63"/>
      <c r="Q200" s="63"/>
      <c r="R200" s="63">
        <f>SUBTOTAL(9,R191:R198)</f>
        <v>683564</v>
      </c>
      <c r="S200" s="63">
        <f>SUBTOTAL(9,S191:S198)</f>
        <v>978343</v>
      </c>
      <c r="T200" s="67"/>
    </row>
    <row r="201" spans="1:20" hidden="1" outlineLevel="4">
      <c r="A201" s="62">
        <v>46</v>
      </c>
      <c r="B201" s="63" t="s">
        <v>58</v>
      </c>
      <c r="C201" s="63" t="s">
        <v>4</v>
      </c>
      <c r="D201" s="63" t="s">
        <v>16</v>
      </c>
      <c r="E201" s="64">
        <v>122</v>
      </c>
      <c r="F201" s="65">
        <f t="shared" si="14"/>
        <v>7.8224612932604742E-3</v>
      </c>
      <c r="G201" s="65">
        <f t="shared" si="15"/>
        <v>2.0832384638737101E-3</v>
      </c>
      <c r="H201" s="63">
        <f t="shared" si="16"/>
        <v>122</v>
      </c>
      <c r="I201" s="63">
        <f t="shared" si="17"/>
        <v>0</v>
      </c>
      <c r="J201" s="63">
        <f t="shared" si="18"/>
        <v>0</v>
      </c>
      <c r="K201" s="63">
        <f t="shared" si="19"/>
        <v>0</v>
      </c>
      <c r="L201" s="63">
        <f t="shared" si="20"/>
        <v>122</v>
      </c>
      <c r="M201" s="63">
        <v>1</v>
      </c>
      <c r="N201" s="63">
        <v>15</v>
      </c>
      <c r="O201" s="63">
        <v>17</v>
      </c>
      <c r="P201" s="63">
        <v>3</v>
      </c>
      <c r="Q201" s="63" t="s">
        <v>17</v>
      </c>
      <c r="R201" s="63">
        <v>82455</v>
      </c>
      <c r="S201" s="63">
        <v>21959</v>
      </c>
      <c r="T201" s="67">
        <v>3</v>
      </c>
    </row>
    <row r="202" spans="1:20" hidden="1" outlineLevel="4">
      <c r="A202" s="62">
        <v>46</v>
      </c>
      <c r="B202" s="63" t="s">
        <v>58</v>
      </c>
      <c r="C202" s="63" t="s">
        <v>4</v>
      </c>
      <c r="D202" s="63" t="s">
        <v>19</v>
      </c>
      <c r="E202" s="64">
        <v>170</v>
      </c>
      <c r="F202" s="65">
        <f t="shared" si="14"/>
        <v>9.041938997821351E-3</v>
      </c>
      <c r="G202" s="65">
        <f t="shared" si="15"/>
        <v>1.8451116557734203E-3</v>
      </c>
      <c r="H202" s="63">
        <f t="shared" si="16"/>
        <v>170</v>
      </c>
      <c r="I202" s="63">
        <f t="shared" si="17"/>
        <v>0</v>
      </c>
      <c r="J202" s="63">
        <f t="shared" si="18"/>
        <v>0</v>
      </c>
      <c r="K202" s="63">
        <f t="shared" si="19"/>
        <v>0</v>
      </c>
      <c r="L202" s="63">
        <f t="shared" si="20"/>
        <v>170</v>
      </c>
      <c r="M202" s="63">
        <v>1</v>
      </c>
      <c r="N202" s="63">
        <v>15</v>
      </c>
      <c r="O202" s="63">
        <v>18</v>
      </c>
      <c r="P202" s="63">
        <v>3</v>
      </c>
      <c r="Q202" s="63" t="s">
        <v>17</v>
      </c>
      <c r="R202" s="63">
        <v>132808</v>
      </c>
      <c r="S202" s="63">
        <v>27101</v>
      </c>
      <c r="T202" s="67">
        <v>3</v>
      </c>
    </row>
    <row r="203" spans="1:20" hidden="1" outlineLevel="4">
      <c r="A203" s="62">
        <v>46</v>
      </c>
      <c r="B203" s="63" t="s">
        <v>58</v>
      </c>
      <c r="C203" s="63" t="s">
        <v>4</v>
      </c>
      <c r="D203" s="63" t="s">
        <v>20</v>
      </c>
      <c r="E203" s="64">
        <v>700</v>
      </c>
      <c r="F203" s="65">
        <f t="shared" si="14"/>
        <v>9.9538359788359787E-3</v>
      </c>
      <c r="G203" s="65">
        <f t="shared" si="15"/>
        <v>1.6613260582010582E-3</v>
      </c>
      <c r="H203" s="63">
        <f t="shared" si="16"/>
        <v>700</v>
      </c>
      <c r="I203" s="63">
        <f t="shared" si="17"/>
        <v>0</v>
      </c>
      <c r="J203" s="63">
        <f t="shared" si="18"/>
        <v>0</v>
      </c>
      <c r="K203" s="63">
        <f t="shared" si="19"/>
        <v>0</v>
      </c>
      <c r="L203" s="63">
        <f t="shared" si="20"/>
        <v>700</v>
      </c>
      <c r="M203" s="63">
        <v>1</v>
      </c>
      <c r="N203" s="63">
        <v>15</v>
      </c>
      <c r="O203" s="63">
        <v>19</v>
      </c>
      <c r="P203" s="63">
        <v>3</v>
      </c>
      <c r="Q203" s="63" t="s">
        <v>17</v>
      </c>
      <c r="R203" s="63">
        <v>602008</v>
      </c>
      <c r="S203" s="63">
        <v>100477</v>
      </c>
      <c r="T203" s="67">
        <v>3</v>
      </c>
    </row>
    <row r="204" spans="1:20" hidden="1" outlineLevel="4">
      <c r="A204" s="62">
        <v>46</v>
      </c>
      <c r="B204" s="63" t="s">
        <v>58</v>
      </c>
      <c r="C204" s="63" t="s">
        <v>4</v>
      </c>
      <c r="D204" s="63" t="s">
        <v>21</v>
      </c>
      <c r="E204" s="64">
        <v>32</v>
      </c>
      <c r="F204" s="65">
        <f t="shared" si="14"/>
        <v>7.9662181712962955E-3</v>
      </c>
      <c r="G204" s="65">
        <f t="shared" si="15"/>
        <v>2.5184461805555555E-3</v>
      </c>
      <c r="H204" s="63">
        <f t="shared" si="16"/>
        <v>32</v>
      </c>
      <c r="I204" s="63">
        <f t="shared" si="17"/>
        <v>0</v>
      </c>
      <c r="J204" s="63">
        <f t="shared" si="18"/>
        <v>0</v>
      </c>
      <c r="K204" s="63">
        <f t="shared" si="19"/>
        <v>0</v>
      </c>
      <c r="L204" s="63">
        <f t="shared" si="20"/>
        <v>32</v>
      </c>
      <c r="M204" s="63">
        <v>1</v>
      </c>
      <c r="N204" s="63">
        <v>15</v>
      </c>
      <c r="O204" s="63">
        <v>20</v>
      </c>
      <c r="P204" s="63">
        <v>3</v>
      </c>
      <c r="Q204" s="63" t="s">
        <v>17</v>
      </c>
      <c r="R204" s="63">
        <v>22025</v>
      </c>
      <c r="S204" s="63">
        <v>6963</v>
      </c>
      <c r="T204" s="67">
        <v>3</v>
      </c>
    </row>
    <row r="205" spans="1:20" hidden="1" outlineLevel="4">
      <c r="A205" s="62">
        <v>46</v>
      </c>
      <c r="B205" s="63" t="s">
        <v>58</v>
      </c>
      <c r="C205" s="63" t="s">
        <v>4</v>
      </c>
      <c r="D205" s="63" t="s">
        <v>22</v>
      </c>
      <c r="E205" s="64">
        <v>57</v>
      </c>
      <c r="F205" s="65">
        <f t="shared" si="14"/>
        <v>9.0281838856400252E-3</v>
      </c>
      <c r="G205" s="65">
        <f t="shared" si="15"/>
        <v>1.3762792397660819E-2</v>
      </c>
      <c r="H205" s="63">
        <f t="shared" si="16"/>
        <v>57</v>
      </c>
      <c r="I205" s="63">
        <f t="shared" si="17"/>
        <v>0</v>
      </c>
      <c r="J205" s="63">
        <f t="shared" si="18"/>
        <v>0</v>
      </c>
      <c r="K205" s="63">
        <f t="shared" si="19"/>
        <v>0</v>
      </c>
      <c r="L205" s="63">
        <f t="shared" si="20"/>
        <v>57</v>
      </c>
      <c r="M205" s="63">
        <v>1</v>
      </c>
      <c r="N205" s="63">
        <v>15</v>
      </c>
      <c r="O205" s="63">
        <v>21</v>
      </c>
      <c r="P205" s="63">
        <v>3</v>
      </c>
      <c r="Q205" s="63" t="s">
        <v>17</v>
      </c>
      <c r="R205" s="63">
        <v>44462</v>
      </c>
      <c r="S205" s="63">
        <v>67779</v>
      </c>
      <c r="T205" s="67">
        <v>3</v>
      </c>
    </row>
    <row r="206" spans="1:20" hidden="1" outlineLevel="4">
      <c r="A206" s="62">
        <v>46</v>
      </c>
      <c r="B206" s="63" t="s">
        <v>58</v>
      </c>
      <c r="C206" s="63" t="s">
        <v>4</v>
      </c>
      <c r="D206" s="63" t="s">
        <v>120</v>
      </c>
      <c r="E206" s="64">
        <v>187</v>
      </c>
      <c r="F206" s="65">
        <f t="shared" si="14"/>
        <v>8.1633739354327588E-3</v>
      </c>
      <c r="G206" s="65">
        <f t="shared" si="15"/>
        <v>6.9388740344622697E-4</v>
      </c>
      <c r="H206" s="63">
        <f t="shared" si="16"/>
        <v>187</v>
      </c>
      <c r="I206" s="63">
        <f t="shared" si="17"/>
        <v>0</v>
      </c>
      <c r="J206" s="63">
        <f t="shared" si="18"/>
        <v>0</v>
      </c>
      <c r="K206" s="63">
        <f t="shared" si="19"/>
        <v>187</v>
      </c>
      <c r="L206" s="63">
        <f t="shared" si="20"/>
        <v>0</v>
      </c>
      <c r="M206" s="63">
        <v>3</v>
      </c>
      <c r="N206" s="63">
        <v>15</v>
      </c>
      <c r="O206" s="63">
        <v>57</v>
      </c>
      <c r="P206" s="63">
        <v>3</v>
      </c>
      <c r="Q206" s="63" t="s">
        <v>17</v>
      </c>
      <c r="R206" s="63">
        <v>131894</v>
      </c>
      <c r="S206" s="63">
        <v>11211</v>
      </c>
      <c r="T206" s="67">
        <v>3</v>
      </c>
    </row>
    <row r="207" spans="1:20" hidden="1" outlineLevel="4">
      <c r="A207" s="62">
        <v>46</v>
      </c>
      <c r="B207" s="63" t="s">
        <v>58</v>
      </c>
      <c r="C207" s="63" t="s">
        <v>4</v>
      </c>
      <c r="D207" s="63" t="s">
        <v>108</v>
      </c>
      <c r="E207" s="64">
        <v>909</v>
      </c>
      <c r="F207" s="65">
        <f t="shared" si="14"/>
        <v>1.0544312533105163E-2</v>
      </c>
      <c r="G207" s="65">
        <f t="shared" si="15"/>
        <v>6.7688597563460046E-4</v>
      </c>
      <c r="H207" s="63">
        <f t="shared" si="16"/>
        <v>909</v>
      </c>
      <c r="I207" s="63">
        <f t="shared" si="17"/>
        <v>0</v>
      </c>
      <c r="J207" s="63">
        <f t="shared" si="18"/>
        <v>0</v>
      </c>
      <c r="K207" s="63">
        <f t="shared" si="19"/>
        <v>909</v>
      </c>
      <c r="L207" s="63">
        <f t="shared" si="20"/>
        <v>0</v>
      </c>
      <c r="M207" s="63">
        <v>3</v>
      </c>
      <c r="N207" s="63">
        <v>15</v>
      </c>
      <c r="O207" s="63">
        <v>58</v>
      </c>
      <c r="P207" s="63">
        <v>3</v>
      </c>
      <c r="Q207" s="63" t="s">
        <v>17</v>
      </c>
      <c r="R207" s="63">
        <v>828125</v>
      </c>
      <c r="S207" s="63">
        <v>53161</v>
      </c>
      <c r="T207" s="67">
        <v>3</v>
      </c>
    </row>
    <row r="208" spans="1:20" hidden="1" outlineLevel="4">
      <c r="A208" s="62">
        <v>46</v>
      </c>
      <c r="B208" s="63" t="s">
        <v>58</v>
      </c>
      <c r="C208" s="63" t="s">
        <v>4</v>
      </c>
      <c r="D208" s="63" t="s">
        <v>121</v>
      </c>
      <c r="E208" s="64">
        <v>555</v>
      </c>
      <c r="F208" s="65">
        <f t="shared" si="14"/>
        <v>8.2713338338338341E-3</v>
      </c>
      <c r="G208" s="65">
        <f t="shared" si="15"/>
        <v>7.3346262929596261E-4</v>
      </c>
      <c r="H208" s="63">
        <f t="shared" si="16"/>
        <v>555</v>
      </c>
      <c r="I208" s="63">
        <f t="shared" si="17"/>
        <v>0</v>
      </c>
      <c r="J208" s="63">
        <f t="shared" si="18"/>
        <v>0</v>
      </c>
      <c r="K208" s="63">
        <f t="shared" si="19"/>
        <v>555</v>
      </c>
      <c r="L208" s="63">
        <f t="shared" si="20"/>
        <v>0</v>
      </c>
      <c r="M208" s="63">
        <v>3</v>
      </c>
      <c r="N208" s="63">
        <v>15</v>
      </c>
      <c r="O208" s="63">
        <v>98</v>
      </c>
      <c r="P208" s="63">
        <v>3</v>
      </c>
      <c r="Q208" s="63" t="s">
        <v>17</v>
      </c>
      <c r="R208" s="63">
        <v>396627</v>
      </c>
      <c r="S208" s="63">
        <v>35171</v>
      </c>
      <c r="T208" s="67">
        <v>3</v>
      </c>
    </row>
    <row r="209" spans="1:20" hidden="1" outlineLevel="4">
      <c r="A209" s="62">
        <v>46</v>
      </c>
      <c r="B209" s="63" t="s">
        <v>58</v>
      </c>
      <c r="C209" s="63" t="s">
        <v>4</v>
      </c>
      <c r="D209" s="63" t="s">
        <v>110</v>
      </c>
      <c r="E209" s="64">
        <v>131</v>
      </c>
      <c r="F209" s="65">
        <f t="shared" si="14"/>
        <v>8.6498091603053433E-3</v>
      </c>
      <c r="G209" s="65">
        <f t="shared" si="15"/>
        <v>1.8448720667232118E-3</v>
      </c>
      <c r="H209" s="63">
        <f t="shared" si="16"/>
        <v>131</v>
      </c>
      <c r="I209" s="63">
        <f t="shared" si="17"/>
        <v>0</v>
      </c>
      <c r="J209" s="63">
        <f t="shared" si="18"/>
        <v>0</v>
      </c>
      <c r="K209" s="63">
        <f t="shared" si="19"/>
        <v>131</v>
      </c>
      <c r="L209" s="63">
        <f t="shared" si="20"/>
        <v>0</v>
      </c>
      <c r="M209" s="63">
        <v>3</v>
      </c>
      <c r="N209" s="63">
        <v>15</v>
      </c>
      <c r="O209" s="63">
        <v>207</v>
      </c>
      <c r="P209" s="63">
        <v>3</v>
      </c>
      <c r="Q209" s="63" t="s">
        <v>17</v>
      </c>
      <c r="R209" s="63">
        <v>97902</v>
      </c>
      <c r="S209" s="63">
        <v>20881</v>
      </c>
      <c r="T209" s="67">
        <v>3</v>
      </c>
    </row>
    <row r="210" spans="1:20" hidden="1" outlineLevel="4">
      <c r="A210" s="62">
        <v>46</v>
      </c>
      <c r="B210" s="63" t="s">
        <v>58</v>
      </c>
      <c r="C210" s="63" t="s">
        <v>4</v>
      </c>
      <c r="D210" s="63" t="s">
        <v>107</v>
      </c>
      <c r="E210" s="64">
        <v>316</v>
      </c>
      <c r="F210" s="65">
        <f t="shared" si="14"/>
        <v>6.6484631387716837E-3</v>
      </c>
      <c r="G210" s="65">
        <f t="shared" si="15"/>
        <v>2.5638771683075478E-7</v>
      </c>
      <c r="H210" s="63">
        <f t="shared" si="16"/>
        <v>316</v>
      </c>
      <c r="I210" s="63">
        <f t="shared" si="17"/>
        <v>0</v>
      </c>
      <c r="J210" s="63">
        <f t="shared" si="18"/>
        <v>0</v>
      </c>
      <c r="K210" s="63">
        <f t="shared" si="19"/>
        <v>0</v>
      </c>
      <c r="L210" s="63">
        <f t="shared" si="20"/>
        <v>316</v>
      </c>
      <c r="M210" s="63">
        <v>8</v>
      </c>
      <c r="N210" s="63">
        <v>15</v>
      </c>
      <c r="O210" s="63">
        <v>217</v>
      </c>
      <c r="P210" s="63">
        <v>3</v>
      </c>
      <c r="Q210" s="63" t="s">
        <v>17</v>
      </c>
      <c r="R210" s="63">
        <v>181519</v>
      </c>
      <c r="S210" s="63">
        <v>7</v>
      </c>
      <c r="T210" s="67">
        <v>3</v>
      </c>
    </row>
    <row r="211" spans="1:20" outlineLevel="3" collapsed="1">
      <c r="A211" s="62"/>
      <c r="B211" s="63"/>
      <c r="C211" s="126" t="s">
        <v>144</v>
      </c>
      <c r="D211" s="127"/>
      <c r="E211" s="128">
        <f>SUBTOTAL(9,E201:E210)</f>
        <v>3179</v>
      </c>
      <c r="F211" s="129"/>
      <c r="G211" s="129"/>
      <c r="H211" s="63">
        <f>SUBTOTAL(9,H201:H210)</f>
        <v>3179</v>
      </c>
      <c r="I211" s="63">
        <f>SUBTOTAL(9,I201:I210)</f>
        <v>0</v>
      </c>
      <c r="J211" s="63">
        <f>SUBTOTAL(9,J201:J210)</f>
        <v>0</v>
      </c>
      <c r="K211" s="63">
        <f>SUBTOTAL(9,K201:K210)</f>
        <v>1782</v>
      </c>
      <c r="L211" s="63">
        <f>SUBTOTAL(9,L201:L210)</f>
        <v>1397</v>
      </c>
      <c r="M211" s="63"/>
      <c r="N211" s="63"/>
      <c r="O211" s="63"/>
      <c r="P211" s="63"/>
      <c r="Q211" s="63"/>
      <c r="R211" s="63">
        <f>SUBTOTAL(9,R201:R210)</f>
        <v>2519825</v>
      </c>
      <c r="S211" s="63">
        <f>SUBTOTAL(9,S201:S210)</f>
        <v>344710</v>
      </c>
      <c r="T211" s="67"/>
    </row>
    <row r="212" spans="1:20" hidden="1" outlineLevel="4">
      <c r="A212" s="62">
        <v>46</v>
      </c>
      <c r="B212" s="63" t="s">
        <v>58</v>
      </c>
      <c r="C212" s="63" t="s">
        <v>5</v>
      </c>
      <c r="D212" s="63" t="s">
        <v>59</v>
      </c>
      <c r="E212" s="64">
        <v>104</v>
      </c>
      <c r="F212" s="65">
        <f t="shared" si="14"/>
        <v>1.0062989672364672E-2</v>
      </c>
      <c r="G212" s="65">
        <f t="shared" si="15"/>
        <v>2.6432291666666666E-3</v>
      </c>
      <c r="H212" s="63">
        <f t="shared" si="16"/>
        <v>0</v>
      </c>
      <c r="I212" s="63">
        <f t="shared" si="17"/>
        <v>104</v>
      </c>
      <c r="J212" s="63">
        <f t="shared" si="18"/>
        <v>0</v>
      </c>
      <c r="K212" s="63">
        <f t="shared" si="19"/>
        <v>0</v>
      </c>
      <c r="L212" s="63">
        <f t="shared" si="20"/>
        <v>104</v>
      </c>
      <c r="M212" s="63">
        <v>1</v>
      </c>
      <c r="N212" s="63">
        <v>15</v>
      </c>
      <c r="O212" s="63">
        <v>56</v>
      </c>
      <c r="P212" s="63">
        <v>6</v>
      </c>
      <c r="Q212" s="63" t="s">
        <v>43</v>
      </c>
      <c r="R212" s="63">
        <v>90422</v>
      </c>
      <c r="S212" s="63">
        <v>23751</v>
      </c>
      <c r="T212" s="67">
        <v>3</v>
      </c>
    </row>
    <row r="213" spans="1:20" hidden="1" outlineLevel="4">
      <c r="A213" s="62">
        <v>46</v>
      </c>
      <c r="B213" s="63" t="s">
        <v>58</v>
      </c>
      <c r="C213" s="63" t="s">
        <v>5</v>
      </c>
      <c r="D213" s="63" t="s">
        <v>132</v>
      </c>
      <c r="E213" s="64">
        <v>412</v>
      </c>
      <c r="F213" s="65">
        <f t="shared" si="14"/>
        <v>1.0074332524271845E-2</v>
      </c>
      <c r="G213" s="65">
        <f t="shared" si="15"/>
        <v>2.3235515551959726E-3</v>
      </c>
      <c r="H213" s="63">
        <f t="shared" si="16"/>
        <v>0</v>
      </c>
      <c r="I213" s="63">
        <f t="shared" si="17"/>
        <v>412</v>
      </c>
      <c r="J213" s="63">
        <f t="shared" si="18"/>
        <v>0</v>
      </c>
      <c r="K213" s="63">
        <f t="shared" si="19"/>
        <v>412</v>
      </c>
      <c r="L213" s="63">
        <f t="shared" si="20"/>
        <v>0</v>
      </c>
      <c r="M213" s="63">
        <v>3</v>
      </c>
      <c r="N213" s="63">
        <v>15</v>
      </c>
      <c r="O213" s="63">
        <v>60</v>
      </c>
      <c r="P213" s="63">
        <v>6</v>
      </c>
      <c r="Q213" s="63" t="s">
        <v>43</v>
      </c>
      <c r="R213" s="63">
        <v>358614</v>
      </c>
      <c r="S213" s="63">
        <v>82711</v>
      </c>
      <c r="T213" s="67">
        <v>3</v>
      </c>
    </row>
    <row r="214" spans="1:20" hidden="1" outlineLevel="4">
      <c r="A214" s="62">
        <v>46</v>
      </c>
      <c r="B214" s="63" t="s">
        <v>58</v>
      </c>
      <c r="C214" s="63" t="s">
        <v>5</v>
      </c>
      <c r="D214" s="63" t="s">
        <v>133</v>
      </c>
      <c r="E214" s="64">
        <v>312</v>
      </c>
      <c r="F214" s="65">
        <f t="shared" si="14"/>
        <v>8.7749658713200378E-3</v>
      </c>
      <c r="G214" s="65">
        <f t="shared" si="15"/>
        <v>3.4347548670465335E-3</v>
      </c>
      <c r="H214" s="63">
        <f t="shared" si="16"/>
        <v>0</v>
      </c>
      <c r="I214" s="63">
        <f t="shared" si="17"/>
        <v>312</v>
      </c>
      <c r="J214" s="63">
        <f t="shared" si="18"/>
        <v>0</v>
      </c>
      <c r="K214" s="63">
        <f t="shared" si="19"/>
        <v>312</v>
      </c>
      <c r="L214" s="63">
        <f t="shared" si="20"/>
        <v>0</v>
      </c>
      <c r="M214" s="63">
        <v>3</v>
      </c>
      <c r="N214" s="63">
        <v>15</v>
      </c>
      <c r="O214" s="63">
        <v>61</v>
      </c>
      <c r="P214" s="63">
        <v>13</v>
      </c>
      <c r="Q214" s="63" t="s">
        <v>60</v>
      </c>
      <c r="R214" s="63">
        <v>236545</v>
      </c>
      <c r="S214" s="63">
        <v>92590</v>
      </c>
      <c r="T214" s="67">
        <v>3</v>
      </c>
    </row>
    <row r="215" spans="1:20" hidden="1" outlineLevel="4">
      <c r="A215" s="62">
        <v>46</v>
      </c>
      <c r="B215" s="63" t="s">
        <v>58</v>
      </c>
      <c r="C215" s="63" t="s">
        <v>5</v>
      </c>
      <c r="D215" s="63" t="s">
        <v>134</v>
      </c>
      <c r="E215" s="64">
        <v>139</v>
      </c>
      <c r="F215" s="65">
        <f t="shared" si="14"/>
        <v>1.2830901945110579E-2</v>
      </c>
      <c r="G215" s="65">
        <f t="shared" si="15"/>
        <v>3.5811350919264591E-3</v>
      </c>
      <c r="H215" s="63">
        <f t="shared" si="16"/>
        <v>0</v>
      </c>
      <c r="I215" s="63">
        <f t="shared" si="17"/>
        <v>139</v>
      </c>
      <c r="J215" s="63">
        <f t="shared" si="18"/>
        <v>0</v>
      </c>
      <c r="K215" s="63">
        <f t="shared" si="19"/>
        <v>139</v>
      </c>
      <c r="L215" s="63">
        <f t="shared" si="20"/>
        <v>0</v>
      </c>
      <c r="M215" s="63">
        <v>3</v>
      </c>
      <c r="N215" s="63">
        <v>15</v>
      </c>
      <c r="O215" s="63">
        <v>62</v>
      </c>
      <c r="P215" s="63">
        <v>9</v>
      </c>
      <c r="Q215" s="63" t="s">
        <v>61</v>
      </c>
      <c r="R215" s="63">
        <v>154094</v>
      </c>
      <c r="S215" s="63">
        <v>43008</v>
      </c>
      <c r="T215" s="67">
        <v>3</v>
      </c>
    </row>
    <row r="216" spans="1:20" hidden="1" outlineLevel="4">
      <c r="A216" s="62">
        <v>46</v>
      </c>
      <c r="B216" s="63" t="s">
        <v>58</v>
      </c>
      <c r="C216" s="63" t="s">
        <v>5</v>
      </c>
      <c r="D216" s="63" t="s">
        <v>122</v>
      </c>
      <c r="E216" s="64">
        <v>113</v>
      </c>
      <c r="F216" s="65">
        <f t="shared" si="14"/>
        <v>5.7664495247459853E-3</v>
      </c>
      <c r="G216" s="65">
        <f t="shared" si="15"/>
        <v>4.033616027531957E-3</v>
      </c>
      <c r="H216" s="63">
        <f t="shared" si="16"/>
        <v>0</v>
      </c>
      <c r="I216" s="63">
        <f t="shared" si="17"/>
        <v>113</v>
      </c>
      <c r="J216" s="63">
        <f t="shared" si="18"/>
        <v>0</v>
      </c>
      <c r="K216" s="63">
        <f t="shared" si="19"/>
        <v>113</v>
      </c>
      <c r="L216" s="63">
        <f t="shared" si="20"/>
        <v>0</v>
      </c>
      <c r="M216" s="63">
        <v>3</v>
      </c>
      <c r="N216" s="63">
        <v>15</v>
      </c>
      <c r="O216" s="63">
        <v>63</v>
      </c>
      <c r="P216" s="63">
        <v>8</v>
      </c>
      <c r="Q216" s="63" t="s">
        <v>42</v>
      </c>
      <c r="R216" s="63">
        <v>56299</v>
      </c>
      <c r="S216" s="63">
        <v>39381</v>
      </c>
      <c r="T216" s="67">
        <v>3</v>
      </c>
    </row>
    <row r="217" spans="1:20" hidden="1" outlineLevel="4">
      <c r="A217" s="62">
        <v>46</v>
      </c>
      <c r="B217" s="63" t="s">
        <v>58</v>
      </c>
      <c r="C217" s="63" t="s">
        <v>5</v>
      </c>
      <c r="D217" s="63" t="s">
        <v>135</v>
      </c>
      <c r="E217" s="64">
        <v>73</v>
      </c>
      <c r="F217" s="65">
        <f t="shared" si="14"/>
        <v>1.9249270674784373E-2</v>
      </c>
      <c r="G217" s="65">
        <f t="shared" si="15"/>
        <v>1.2311326737696601E-3</v>
      </c>
      <c r="H217" s="63">
        <f t="shared" si="16"/>
        <v>0</v>
      </c>
      <c r="I217" s="63">
        <f t="shared" si="17"/>
        <v>73</v>
      </c>
      <c r="J217" s="63">
        <f t="shared" si="18"/>
        <v>0</v>
      </c>
      <c r="K217" s="63">
        <f t="shared" si="19"/>
        <v>73</v>
      </c>
      <c r="L217" s="63">
        <f t="shared" si="20"/>
        <v>0</v>
      </c>
      <c r="M217" s="63">
        <v>3</v>
      </c>
      <c r="N217" s="63">
        <v>15</v>
      </c>
      <c r="O217" s="63">
        <v>64</v>
      </c>
      <c r="P217" s="63">
        <v>10</v>
      </c>
      <c r="Q217" s="63" t="s">
        <v>62</v>
      </c>
      <c r="R217" s="63">
        <v>121409</v>
      </c>
      <c r="S217" s="63">
        <v>7765</v>
      </c>
      <c r="T217" s="67">
        <v>3</v>
      </c>
    </row>
    <row r="218" spans="1:20" hidden="1" outlineLevel="4">
      <c r="A218" s="62">
        <v>46</v>
      </c>
      <c r="B218" s="63" t="s">
        <v>58</v>
      </c>
      <c r="C218" s="63" t="s">
        <v>5</v>
      </c>
      <c r="D218" s="63" t="s">
        <v>136</v>
      </c>
      <c r="E218" s="64">
        <v>5</v>
      </c>
      <c r="F218" s="65">
        <f t="shared" si="14"/>
        <v>1.5648148148148147E-2</v>
      </c>
      <c r="G218" s="65">
        <f t="shared" si="15"/>
        <v>2.3148148148148148E-6</v>
      </c>
      <c r="H218" s="63">
        <f t="shared" si="16"/>
        <v>0</v>
      </c>
      <c r="I218" s="63">
        <f t="shared" si="17"/>
        <v>5</v>
      </c>
      <c r="J218" s="63">
        <f t="shared" si="18"/>
        <v>0</v>
      </c>
      <c r="K218" s="63">
        <f t="shared" si="19"/>
        <v>5</v>
      </c>
      <c r="L218" s="63">
        <f t="shared" si="20"/>
        <v>0</v>
      </c>
      <c r="M218" s="63">
        <v>3</v>
      </c>
      <c r="N218" s="63">
        <v>15</v>
      </c>
      <c r="O218" s="63">
        <v>65</v>
      </c>
      <c r="P218" s="63">
        <v>10</v>
      </c>
      <c r="Q218" s="63" t="s">
        <v>62</v>
      </c>
      <c r="R218" s="63">
        <v>6760</v>
      </c>
      <c r="S218" s="63">
        <v>1</v>
      </c>
      <c r="T218" s="67">
        <v>3</v>
      </c>
    </row>
    <row r="219" spans="1:20" hidden="1" outlineLevel="4">
      <c r="A219" s="62">
        <v>46</v>
      </c>
      <c r="B219" s="63" t="s">
        <v>58</v>
      </c>
      <c r="C219" s="63" t="s">
        <v>5</v>
      </c>
      <c r="D219" s="63" t="s">
        <v>137</v>
      </c>
      <c r="E219" s="64">
        <v>62</v>
      </c>
      <c r="F219" s="65">
        <f t="shared" si="14"/>
        <v>2.4028337813620071E-2</v>
      </c>
      <c r="G219" s="65">
        <f t="shared" si="15"/>
        <v>7.791965352449224E-4</v>
      </c>
      <c r="H219" s="63">
        <f t="shared" si="16"/>
        <v>0</v>
      </c>
      <c r="I219" s="63">
        <f t="shared" si="17"/>
        <v>62</v>
      </c>
      <c r="J219" s="63">
        <f t="shared" si="18"/>
        <v>0</v>
      </c>
      <c r="K219" s="63">
        <f t="shared" si="19"/>
        <v>62</v>
      </c>
      <c r="L219" s="63">
        <f t="shared" si="20"/>
        <v>0</v>
      </c>
      <c r="M219" s="63">
        <v>3</v>
      </c>
      <c r="N219" s="63">
        <v>15</v>
      </c>
      <c r="O219" s="63">
        <v>66</v>
      </c>
      <c r="P219" s="63">
        <v>12</v>
      </c>
      <c r="Q219" s="63" t="s">
        <v>29</v>
      </c>
      <c r="R219" s="63">
        <v>128715</v>
      </c>
      <c r="S219" s="63">
        <v>4174</v>
      </c>
      <c r="T219" s="67">
        <v>3</v>
      </c>
    </row>
    <row r="220" spans="1:20" hidden="1" outlineLevel="4">
      <c r="A220" s="62">
        <v>46</v>
      </c>
      <c r="B220" s="63" t="s">
        <v>58</v>
      </c>
      <c r="C220" s="63" t="s">
        <v>5</v>
      </c>
      <c r="D220" s="63" t="s">
        <v>139</v>
      </c>
      <c r="E220" s="64">
        <v>34</v>
      </c>
      <c r="F220" s="65">
        <f t="shared" si="14"/>
        <v>4.9992510893246182E-2</v>
      </c>
      <c r="G220" s="65">
        <f t="shared" si="15"/>
        <v>9.2830882352941174E-4</v>
      </c>
      <c r="H220" s="63">
        <f t="shared" si="16"/>
        <v>0</v>
      </c>
      <c r="I220" s="63">
        <f t="shared" si="17"/>
        <v>34</v>
      </c>
      <c r="J220" s="63">
        <f t="shared" si="18"/>
        <v>0</v>
      </c>
      <c r="K220" s="63">
        <f t="shared" si="19"/>
        <v>34</v>
      </c>
      <c r="L220" s="63">
        <f t="shared" si="20"/>
        <v>0</v>
      </c>
      <c r="M220" s="63">
        <v>3</v>
      </c>
      <c r="N220" s="63">
        <v>15</v>
      </c>
      <c r="O220" s="63">
        <v>138</v>
      </c>
      <c r="P220" s="63">
        <v>12</v>
      </c>
      <c r="Q220" s="63" t="s">
        <v>29</v>
      </c>
      <c r="R220" s="63">
        <v>146858</v>
      </c>
      <c r="S220" s="63">
        <v>2727</v>
      </c>
      <c r="T220" s="67">
        <v>3</v>
      </c>
    </row>
    <row r="221" spans="1:20" hidden="1" outlineLevel="4">
      <c r="A221" s="62">
        <v>46</v>
      </c>
      <c r="B221" s="63" t="s">
        <v>58</v>
      </c>
      <c r="C221" s="63" t="s">
        <v>5</v>
      </c>
      <c r="D221" s="63" t="s">
        <v>140</v>
      </c>
      <c r="E221" s="64">
        <v>155</v>
      </c>
      <c r="F221" s="65">
        <f t="shared" si="14"/>
        <v>2.9926896654719235E-2</v>
      </c>
      <c r="G221" s="65">
        <f t="shared" si="15"/>
        <v>2.3046594982078852E-3</v>
      </c>
      <c r="H221" s="63">
        <f t="shared" si="16"/>
        <v>0</v>
      </c>
      <c r="I221" s="63">
        <f t="shared" si="17"/>
        <v>155</v>
      </c>
      <c r="J221" s="63">
        <f t="shared" si="18"/>
        <v>0</v>
      </c>
      <c r="K221" s="63">
        <f t="shared" si="19"/>
        <v>155</v>
      </c>
      <c r="L221" s="63">
        <f t="shared" si="20"/>
        <v>0</v>
      </c>
      <c r="M221" s="63">
        <v>3</v>
      </c>
      <c r="N221" s="63">
        <v>15</v>
      </c>
      <c r="O221" s="63">
        <v>139</v>
      </c>
      <c r="P221" s="63">
        <v>12</v>
      </c>
      <c r="Q221" s="63" t="s">
        <v>29</v>
      </c>
      <c r="R221" s="63">
        <v>400781</v>
      </c>
      <c r="S221" s="63">
        <v>30864</v>
      </c>
      <c r="T221" s="67">
        <v>3</v>
      </c>
    </row>
    <row r="222" spans="1:20" outlineLevel="3" collapsed="1">
      <c r="A222" s="62"/>
      <c r="B222" s="63"/>
      <c r="C222" s="130" t="s">
        <v>145</v>
      </c>
      <c r="D222" s="131"/>
      <c r="E222" s="132">
        <f>SUBTOTAL(9,E212:E221)</f>
        <v>1409</v>
      </c>
      <c r="F222" s="133"/>
      <c r="G222" s="133"/>
      <c r="H222" s="63">
        <f>SUBTOTAL(9,H212:H221)</f>
        <v>0</v>
      </c>
      <c r="I222" s="63">
        <f>SUBTOTAL(9,I212:I221)</f>
        <v>1409</v>
      </c>
      <c r="J222" s="63">
        <f>SUBTOTAL(9,J212:J221)</f>
        <v>0</v>
      </c>
      <c r="K222" s="63">
        <f>SUBTOTAL(9,K212:K221)</f>
        <v>1305</v>
      </c>
      <c r="L222" s="63">
        <f>SUBTOTAL(9,L212:L221)</f>
        <v>104</v>
      </c>
      <c r="M222" s="63"/>
      <c r="N222" s="63"/>
      <c r="O222" s="63"/>
      <c r="P222" s="63"/>
      <c r="Q222" s="63"/>
      <c r="R222" s="63">
        <f>SUBTOTAL(9,R212:R221)</f>
        <v>1700497</v>
      </c>
      <c r="S222" s="63">
        <f>SUBTOTAL(9,S212:S221)</f>
        <v>326972</v>
      </c>
      <c r="T222" s="67"/>
    </row>
    <row r="223" spans="1:20" ht="15.6" outlineLevel="2">
      <c r="A223" s="62"/>
      <c r="B223" s="76" t="s">
        <v>100</v>
      </c>
      <c r="C223" s="77"/>
      <c r="D223" s="77"/>
      <c r="E223" s="78">
        <f>SUBTOTAL(9,E201:E221)</f>
        <v>4588</v>
      </c>
      <c r="F223" s="79">
        <v>1.0646538675772546E-2</v>
      </c>
      <c r="G223" s="79">
        <v>1.6944414172236752E-3</v>
      </c>
      <c r="H223" s="63">
        <f>SUBTOTAL(9,H201:H221)</f>
        <v>3179</v>
      </c>
      <c r="I223" s="63">
        <f>SUBTOTAL(9,I201:I221)</f>
        <v>1409</v>
      </c>
      <c r="J223" s="63">
        <f>SUBTOTAL(9,J201:J221)</f>
        <v>0</v>
      </c>
      <c r="K223" s="63">
        <f>SUBTOTAL(9,K201:K221)</f>
        <v>3087</v>
      </c>
      <c r="L223" s="63">
        <f>SUBTOTAL(9,L201:L221)</f>
        <v>1501</v>
      </c>
      <c r="M223" s="63"/>
      <c r="N223" s="63"/>
      <c r="O223" s="63"/>
      <c r="P223" s="63"/>
      <c r="Q223" s="63"/>
      <c r="R223" s="63">
        <f>SUBTOTAL(9,R201:R221)</f>
        <v>4220322</v>
      </c>
      <c r="S223" s="63">
        <f>SUBTOTAL(9,S201:S221)</f>
        <v>671682</v>
      </c>
      <c r="T223" s="67"/>
    </row>
    <row r="224" spans="1:20" hidden="1" outlineLevel="4">
      <c r="A224" s="62">
        <v>46</v>
      </c>
      <c r="B224" s="63" t="s">
        <v>63</v>
      </c>
      <c r="C224" s="63" t="s">
        <v>4</v>
      </c>
      <c r="D224" s="63" t="s">
        <v>16</v>
      </c>
      <c r="E224" s="64">
        <v>195</v>
      </c>
      <c r="F224" s="65">
        <f t="shared" si="14"/>
        <v>6.9434354226020891E-3</v>
      </c>
      <c r="G224" s="65">
        <f t="shared" si="15"/>
        <v>2.7968898385565049E-3</v>
      </c>
      <c r="H224" s="63">
        <f t="shared" si="16"/>
        <v>195</v>
      </c>
      <c r="I224" s="63">
        <f t="shared" si="17"/>
        <v>0</v>
      </c>
      <c r="J224" s="63">
        <f t="shared" si="18"/>
        <v>0</v>
      </c>
      <c r="K224" s="63">
        <f t="shared" si="19"/>
        <v>0</v>
      </c>
      <c r="L224" s="63">
        <f t="shared" si="20"/>
        <v>195</v>
      </c>
      <c r="M224" s="63">
        <v>1</v>
      </c>
      <c r="N224" s="63">
        <v>19</v>
      </c>
      <c r="O224" s="63">
        <v>17</v>
      </c>
      <c r="P224" s="63">
        <v>3</v>
      </c>
      <c r="Q224" s="63" t="s">
        <v>17</v>
      </c>
      <c r="R224" s="63">
        <v>116983</v>
      </c>
      <c r="S224" s="63">
        <v>47122</v>
      </c>
      <c r="T224" s="67">
        <v>3</v>
      </c>
    </row>
    <row r="225" spans="1:20" hidden="1" outlineLevel="4">
      <c r="A225" s="62">
        <v>46</v>
      </c>
      <c r="B225" s="63" t="s">
        <v>63</v>
      </c>
      <c r="C225" s="63" t="s">
        <v>4</v>
      </c>
      <c r="D225" s="63" t="s">
        <v>19</v>
      </c>
      <c r="E225" s="64">
        <v>263</v>
      </c>
      <c r="F225" s="65">
        <f t="shared" si="14"/>
        <v>6.2028675538656529E-3</v>
      </c>
      <c r="G225" s="65">
        <f t="shared" si="15"/>
        <v>3.0707822841853256E-3</v>
      </c>
      <c r="H225" s="63">
        <f t="shared" si="16"/>
        <v>263</v>
      </c>
      <c r="I225" s="63">
        <f t="shared" si="17"/>
        <v>0</v>
      </c>
      <c r="J225" s="63">
        <f t="shared" si="18"/>
        <v>0</v>
      </c>
      <c r="K225" s="63">
        <f t="shared" si="19"/>
        <v>0</v>
      </c>
      <c r="L225" s="63">
        <f t="shared" si="20"/>
        <v>263</v>
      </c>
      <c r="M225" s="63">
        <v>1</v>
      </c>
      <c r="N225" s="63">
        <v>19</v>
      </c>
      <c r="O225" s="63">
        <v>18</v>
      </c>
      <c r="P225" s="63">
        <v>3</v>
      </c>
      <c r="Q225" s="63" t="s">
        <v>17</v>
      </c>
      <c r="R225" s="63">
        <v>140949</v>
      </c>
      <c r="S225" s="63">
        <v>69778</v>
      </c>
      <c r="T225" s="67">
        <v>3</v>
      </c>
    </row>
    <row r="226" spans="1:20" hidden="1" outlineLevel="4">
      <c r="A226" s="62">
        <v>46</v>
      </c>
      <c r="B226" s="63" t="s">
        <v>63</v>
      </c>
      <c r="C226" s="63" t="s">
        <v>4</v>
      </c>
      <c r="D226" s="63" t="s">
        <v>20</v>
      </c>
      <c r="E226" s="64">
        <v>955</v>
      </c>
      <c r="F226" s="65">
        <f t="shared" si="14"/>
        <v>8.3562148535970531E-3</v>
      </c>
      <c r="G226" s="65">
        <f t="shared" si="15"/>
        <v>3.5305167733178203E-4</v>
      </c>
      <c r="H226" s="63">
        <f t="shared" si="16"/>
        <v>955</v>
      </c>
      <c r="I226" s="63">
        <f t="shared" si="17"/>
        <v>0</v>
      </c>
      <c r="J226" s="63">
        <f t="shared" si="18"/>
        <v>0</v>
      </c>
      <c r="K226" s="63">
        <f t="shared" si="19"/>
        <v>0</v>
      </c>
      <c r="L226" s="63">
        <f t="shared" si="20"/>
        <v>955</v>
      </c>
      <c r="M226" s="63">
        <v>1</v>
      </c>
      <c r="N226" s="63">
        <v>19</v>
      </c>
      <c r="O226" s="63">
        <v>19</v>
      </c>
      <c r="P226" s="63">
        <v>3</v>
      </c>
      <c r="Q226" s="63" t="s">
        <v>17</v>
      </c>
      <c r="R226" s="63">
        <v>689488</v>
      </c>
      <c r="S226" s="63">
        <v>29131</v>
      </c>
      <c r="T226" s="67">
        <v>3</v>
      </c>
    </row>
    <row r="227" spans="1:20" hidden="1" outlineLevel="4">
      <c r="A227" s="62">
        <v>46</v>
      </c>
      <c r="B227" s="63" t="s">
        <v>63</v>
      </c>
      <c r="C227" s="63" t="s">
        <v>4</v>
      </c>
      <c r="D227" s="63" t="s">
        <v>21</v>
      </c>
      <c r="E227" s="64">
        <v>44</v>
      </c>
      <c r="F227" s="65">
        <f t="shared" si="14"/>
        <v>6.9415509259259257E-3</v>
      </c>
      <c r="G227" s="65">
        <f t="shared" si="15"/>
        <v>8.0860690235690232E-4</v>
      </c>
      <c r="H227" s="63">
        <f t="shared" si="16"/>
        <v>44</v>
      </c>
      <c r="I227" s="63">
        <f t="shared" si="17"/>
        <v>0</v>
      </c>
      <c r="J227" s="63">
        <f t="shared" si="18"/>
        <v>0</v>
      </c>
      <c r="K227" s="63">
        <f t="shared" si="19"/>
        <v>0</v>
      </c>
      <c r="L227" s="63">
        <f t="shared" si="20"/>
        <v>44</v>
      </c>
      <c r="M227" s="63">
        <v>1</v>
      </c>
      <c r="N227" s="63">
        <v>19</v>
      </c>
      <c r="O227" s="63">
        <v>20</v>
      </c>
      <c r="P227" s="63">
        <v>3</v>
      </c>
      <c r="Q227" s="63" t="s">
        <v>17</v>
      </c>
      <c r="R227" s="63">
        <v>26389</v>
      </c>
      <c r="S227" s="63">
        <v>3074</v>
      </c>
      <c r="T227" s="67">
        <v>3</v>
      </c>
    </row>
    <row r="228" spans="1:20" hidden="1" outlineLevel="4">
      <c r="A228" s="62">
        <v>46</v>
      </c>
      <c r="B228" s="63" t="s">
        <v>63</v>
      </c>
      <c r="C228" s="63" t="s">
        <v>4</v>
      </c>
      <c r="D228" s="63" t="s">
        <v>22</v>
      </c>
      <c r="E228" s="64">
        <v>22</v>
      </c>
      <c r="F228" s="65">
        <f t="shared" si="14"/>
        <v>1.3172874579124581E-2</v>
      </c>
      <c r="G228" s="65">
        <f t="shared" si="15"/>
        <v>5.468223905723906E-3</v>
      </c>
      <c r="H228" s="63">
        <f t="shared" si="16"/>
        <v>22</v>
      </c>
      <c r="I228" s="63">
        <f t="shared" si="17"/>
        <v>0</v>
      </c>
      <c r="J228" s="63">
        <f t="shared" si="18"/>
        <v>0</v>
      </c>
      <c r="K228" s="63">
        <f t="shared" si="19"/>
        <v>0</v>
      </c>
      <c r="L228" s="63">
        <f t="shared" si="20"/>
        <v>22</v>
      </c>
      <c r="M228" s="63">
        <v>1</v>
      </c>
      <c r="N228" s="63">
        <v>19</v>
      </c>
      <c r="O228" s="63">
        <v>21</v>
      </c>
      <c r="P228" s="63">
        <v>3</v>
      </c>
      <c r="Q228" s="63" t="s">
        <v>17</v>
      </c>
      <c r="R228" s="63">
        <v>25039</v>
      </c>
      <c r="S228" s="63">
        <v>10394</v>
      </c>
      <c r="T228" s="67">
        <v>3</v>
      </c>
    </row>
    <row r="229" spans="1:20" hidden="1" outlineLevel="4">
      <c r="A229" s="62">
        <v>46</v>
      </c>
      <c r="B229" s="63" t="s">
        <v>63</v>
      </c>
      <c r="C229" s="63" t="s">
        <v>4</v>
      </c>
      <c r="D229" s="63" t="s">
        <v>64</v>
      </c>
      <c r="E229" s="64">
        <v>49</v>
      </c>
      <c r="F229" s="65">
        <f t="shared" si="14"/>
        <v>1.4259967876039304E-2</v>
      </c>
      <c r="G229" s="65">
        <f t="shared" si="15"/>
        <v>3.4058484504913074E-3</v>
      </c>
      <c r="H229" s="63">
        <f t="shared" si="16"/>
        <v>49</v>
      </c>
      <c r="I229" s="63">
        <f t="shared" si="17"/>
        <v>0</v>
      </c>
      <c r="J229" s="63">
        <f t="shared" si="18"/>
        <v>0</v>
      </c>
      <c r="K229" s="63">
        <f t="shared" si="19"/>
        <v>0</v>
      </c>
      <c r="L229" s="63">
        <f t="shared" si="20"/>
        <v>49</v>
      </c>
      <c r="M229" s="63">
        <v>1</v>
      </c>
      <c r="N229" s="63">
        <v>19</v>
      </c>
      <c r="O229" s="63">
        <v>91</v>
      </c>
      <c r="P229" s="63">
        <v>3</v>
      </c>
      <c r="Q229" s="63" t="s">
        <v>17</v>
      </c>
      <c r="R229" s="63">
        <v>60371</v>
      </c>
      <c r="S229" s="63">
        <v>14419</v>
      </c>
      <c r="T229" s="67">
        <v>3</v>
      </c>
    </row>
    <row r="230" spans="1:20" hidden="1" outlineLevel="4">
      <c r="A230" s="62">
        <v>46</v>
      </c>
      <c r="B230" s="63" t="s">
        <v>63</v>
      </c>
      <c r="C230" s="63" t="s">
        <v>4</v>
      </c>
      <c r="D230" s="63" t="s">
        <v>109</v>
      </c>
      <c r="E230" s="64">
        <v>379</v>
      </c>
      <c r="F230" s="65">
        <f t="shared" si="14"/>
        <v>6.340821362259357E-3</v>
      </c>
      <c r="G230" s="65">
        <f t="shared" si="15"/>
        <v>1.4205267272549595E-3</v>
      </c>
      <c r="H230" s="63">
        <f t="shared" si="16"/>
        <v>379</v>
      </c>
      <c r="I230" s="63">
        <f t="shared" si="17"/>
        <v>0</v>
      </c>
      <c r="J230" s="63">
        <f t="shared" si="18"/>
        <v>0</v>
      </c>
      <c r="K230" s="63">
        <f t="shared" si="19"/>
        <v>379</v>
      </c>
      <c r="L230" s="63">
        <f t="shared" si="20"/>
        <v>0</v>
      </c>
      <c r="M230" s="63">
        <v>3</v>
      </c>
      <c r="N230" s="63">
        <v>19</v>
      </c>
      <c r="O230" s="63">
        <v>162</v>
      </c>
      <c r="P230" s="63">
        <v>3</v>
      </c>
      <c r="Q230" s="63" t="s">
        <v>17</v>
      </c>
      <c r="R230" s="63">
        <v>207634</v>
      </c>
      <c r="S230" s="63">
        <v>46516</v>
      </c>
      <c r="T230" s="67">
        <v>3</v>
      </c>
    </row>
    <row r="231" spans="1:20" hidden="1" outlineLevel="4">
      <c r="A231" s="62">
        <v>46</v>
      </c>
      <c r="B231" s="63" t="s">
        <v>63</v>
      </c>
      <c r="C231" s="63" t="s">
        <v>4</v>
      </c>
      <c r="D231" s="63" t="s">
        <v>141</v>
      </c>
      <c r="E231" s="64">
        <v>34</v>
      </c>
      <c r="F231" s="65">
        <f t="shared" si="14"/>
        <v>1.1979166666666667E-2</v>
      </c>
      <c r="G231" s="65">
        <f t="shared" si="15"/>
        <v>2.1715005446623094E-3</v>
      </c>
      <c r="H231" s="63">
        <f t="shared" si="16"/>
        <v>34</v>
      </c>
      <c r="I231" s="63">
        <f t="shared" si="17"/>
        <v>0</v>
      </c>
      <c r="J231" s="63">
        <f t="shared" si="18"/>
        <v>0</v>
      </c>
      <c r="K231" s="63">
        <f t="shared" si="19"/>
        <v>34</v>
      </c>
      <c r="L231" s="63">
        <f t="shared" si="20"/>
        <v>0</v>
      </c>
      <c r="M231" s="63">
        <v>3</v>
      </c>
      <c r="N231" s="63">
        <v>19</v>
      </c>
      <c r="O231" s="63">
        <v>164</v>
      </c>
      <c r="P231" s="63">
        <v>3</v>
      </c>
      <c r="Q231" s="63" t="s">
        <v>17</v>
      </c>
      <c r="R231" s="63">
        <v>35190</v>
      </c>
      <c r="S231" s="63">
        <v>6379</v>
      </c>
      <c r="T231" s="67">
        <v>3</v>
      </c>
    </row>
    <row r="232" spans="1:20" hidden="1" outlineLevel="4">
      <c r="A232" s="62">
        <v>46</v>
      </c>
      <c r="B232" s="63" t="s">
        <v>63</v>
      </c>
      <c r="C232" s="63" t="s">
        <v>4</v>
      </c>
      <c r="D232" s="63" t="s">
        <v>142</v>
      </c>
      <c r="E232" s="64">
        <v>349</v>
      </c>
      <c r="F232" s="65">
        <f t="shared" si="14"/>
        <v>9.8690703597580382E-3</v>
      </c>
      <c r="G232" s="65">
        <f t="shared" si="15"/>
        <v>1.0449830202695533E-4</v>
      </c>
      <c r="H232" s="63">
        <f t="shared" si="16"/>
        <v>349</v>
      </c>
      <c r="I232" s="63">
        <f t="shared" si="17"/>
        <v>0</v>
      </c>
      <c r="J232" s="63">
        <f t="shared" si="18"/>
        <v>0</v>
      </c>
      <c r="K232" s="63">
        <f t="shared" si="19"/>
        <v>349</v>
      </c>
      <c r="L232" s="63">
        <f t="shared" si="20"/>
        <v>0</v>
      </c>
      <c r="M232" s="63">
        <v>3</v>
      </c>
      <c r="N232" s="63">
        <v>19</v>
      </c>
      <c r="O232" s="63">
        <v>165</v>
      </c>
      <c r="P232" s="63">
        <v>3</v>
      </c>
      <c r="Q232" s="63" t="s">
        <v>17</v>
      </c>
      <c r="R232" s="63">
        <v>297588</v>
      </c>
      <c r="S232" s="63">
        <v>3151</v>
      </c>
      <c r="T232" s="67">
        <v>3</v>
      </c>
    </row>
    <row r="233" spans="1:20" hidden="1" outlineLevel="4">
      <c r="A233" s="62">
        <v>46</v>
      </c>
      <c r="B233" s="63" t="s">
        <v>63</v>
      </c>
      <c r="C233" s="63" t="s">
        <v>4</v>
      </c>
      <c r="D233" s="63" t="s">
        <v>110</v>
      </c>
      <c r="E233" s="64">
        <v>12</v>
      </c>
      <c r="F233" s="65">
        <f t="shared" si="14"/>
        <v>1.0476466049382715E-2</v>
      </c>
      <c r="G233" s="65">
        <f t="shared" si="15"/>
        <v>2.6427469135802471E-3</v>
      </c>
      <c r="H233" s="63">
        <f t="shared" si="16"/>
        <v>12</v>
      </c>
      <c r="I233" s="63">
        <f t="shared" si="17"/>
        <v>0</v>
      </c>
      <c r="J233" s="63">
        <f t="shared" si="18"/>
        <v>0</v>
      </c>
      <c r="K233" s="63">
        <f t="shared" si="19"/>
        <v>12</v>
      </c>
      <c r="L233" s="63">
        <f t="shared" si="20"/>
        <v>0</v>
      </c>
      <c r="M233" s="63">
        <v>3</v>
      </c>
      <c r="N233" s="63">
        <v>19</v>
      </c>
      <c r="O233" s="63">
        <v>207</v>
      </c>
      <c r="P233" s="63">
        <v>3</v>
      </c>
      <c r="Q233" s="63" t="s">
        <v>17</v>
      </c>
      <c r="R233" s="63">
        <v>10862</v>
      </c>
      <c r="S233" s="63">
        <v>2740</v>
      </c>
      <c r="T233" s="67">
        <v>3</v>
      </c>
    </row>
    <row r="234" spans="1:20" hidden="1" outlineLevel="4">
      <c r="A234" s="62">
        <v>46</v>
      </c>
      <c r="B234" s="63" t="s">
        <v>63</v>
      </c>
      <c r="C234" s="63" t="s">
        <v>4</v>
      </c>
      <c r="D234" s="63" t="s">
        <v>107</v>
      </c>
      <c r="E234" s="64">
        <v>286</v>
      </c>
      <c r="F234" s="65">
        <f t="shared" si="14"/>
        <v>7.8805685055685065E-3</v>
      </c>
      <c r="G234" s="65">
        <f t="shared" si="15"/>
        <v>2.0234395234395235E-7</v>
      </c>
      <c r="H234" s="63">
        <f t="shared" si="16"/>
        <v>286</v>
      </c>
      <c r="I234" s="63">
        <f t="shared" si="17"/>
        <v>0</v>
      </c>
      <c r="J234" s="63">
        <f t="shared" si="18"/>
        <v>0</v>
      </c>
      <c r="K234" s="63">
        <f t="shared" si="19"/>
        <v>0</v>
      </c>
      <c r="L234" s="63">
        <f t="shared" si="20"/>
        <v>286</v>
      </c>
      <c r="M234" s="63">
        <v>8</v>
      </c>
      <c r="N234" s="63">
        <v>19</v>
      </c>
      <c r="O234" s="63">
        <v>217</v>
      </c>
      <c r="P234" s="63">
        <v>3</v>
      </c>
      <c r="Q234" s="63" t="s">
        <v>17</v>
      </c>
      <c r="R234" s="63">
        <v>194732</v>
      </c>
      <c r="S234" s="63">
        <v>5</v>
      </c>
      <c r="T234" s="67">
        <v>3</v>
      </c>
    </row>
    <row r="235" spans="1:20" outlineLevel="3" collapsed="1">
      <c r="A235" s="62"/>
      <c r="B235" s="63"/>
      <c r="C235" s="126" t="s">
        <v>144</v>
      </c>
      <c r="D235" s="127"/>
      <c r="E235" s="128">
        <f>SUBTOTAL(9,E224:E234)</f>
        <v>2588</v>
      </c>
      <c r="F235" s="129"/>
      <c r="G235" s="129"/>
      <c r="H235" s="63">
        <f>SUBTOTAL(9,H224:H234)</f>
        <v>2588</v>
      </c>
      <c r="I235" s="63">
        <f>SUBTOTAL(9,I224:I234)</f>
        <v>0</v>
      </c>
      <c r="J235" s="63">
        <f>SUBTOTAL(9,J224:J234)</f>
        <v>0</v>
      </c>
      <c r="K235" s="63">
        <f>SUBTOTAL(9,K224:K234)</f>
        <v>774</v>
      </c>
      <c r="L235" s="63">
        <f>SUBTOTAL(9,L224:L234)</f>
        <v>1814</v>
      </c>
      <c r="M235" s="63"/>
      <c r="N235" s="63"/>
      <c r="O235" s="63"/>
      <c r="P235" s="63"/>
      <c r="Q235" s="63"/>
      <c r="R235" s="63">
        <f>SUBTOTAL(9,R224:R234)</f>
        <v>1805225</v>
      </c>
      <c r="S235" s="63">
        <f>SUBTOTAL(9,S224:S234)</f>
        <v>232709</v>
      </c>
      <c r="T235" s="67"/>
    </row>
    <row r="236" spans="1:20" hidden="1" outlineLevel="4">
      <c r="A236" s="62">
        <v>46</v>
      </c>
      <c r="B236" s="63" t="s">
        <v>63</v>
      </c>
      <c r="C236" s="63" t="s">
        <v>5</v>
      </c>
      <c r="D236" s="63" t="s">
        <v>143</v>
      </c>
      <c r="E236" s="64">
        <v>75</v>
      </c>
      <c r="F236" s="65">
        <f t="shared" si="14"/>
        <v>1.4576851851851853E-2</v>
      </c>
      <c r="G236" s="65">
        <f t="shared" si="15"/>
        <v>6.1018518518518518E-4</v>
      </c>
      <c r="H236" s="63">
        <f t="shared" si="16"/>
        <v>0</v>
      </c>
      <c r="I236" s="63">
        <f t="shared" si="17"/>
        <v>75</v>
      </c>
      <c r="J236" s="63">
        <f t="shared" si="18"/>
        <v>0</v>
      </c>
      <c r="K236" s="63">
        <f t="shared" si="19"/>
        <v>75</v>
      </c>
      <c r="L236" s="63">
        <f t="shared" si="20"/>
        <v>0</v>
      </c>
      <c r="M236" s="63">
        <v>3</v>
      </c>
      <c r="N236" s="63">
        <v>19</v>
      </c>
      <c r="O236" s="63">
        <v>166</v>
      </c>
      <c r="P236" s="63">
        <v>7</v>
      </c>
      <c r="Q236" s="63" t="s">
        <v>65</v>
      </c>
      <c r="R236" s="63">
        <v>94458</v>
      </c>
      <c r="S236" s="63">
        <v>3954</v>
      </c>
      <c r="T236" s="67">
        <v>3</v>
      </c>
    </row>
    <row r="237" spans="1:20" outlineLevel="3" collapsed="1">
      <c r="A237" s="62"/>
      <c r="B237" s="63"/>
      <c r="C237" s="130" t="s">
        <v>145</v>
      </c>
      <c r="D237" s="131"/>
      <c r="E237" s="132">
        <f>SUBTOTAL(9,E236:E236)</f>
        <v>75</v>
      </c>
      <c r="F237" s="133"/>
      <c r="G237" s="133"/>
      <c r="H237" s="63">
        <f>SUBTOTAL(9,H236:H236)</f>
        <v>0</v>
      </c>
      <c r="I237" s="63">
        <f>SUBTOTAL(9,I236:I236)</f>
        <v>75</v>
      </c>
      <c r="J237" s="63">
        <f>SUBTOTAL(9,J236:J236)</f>
        <v>0</v>
      </c>
      <c r="K237" s="63">
        <f>SUBTOTAL(9,K236:K236)</f>
        <v>75</v>
      </c>
      <c r="L237" s="63">
        <f>SUBTOTAL(9,L236:L236)</f>
        <v>0</v>
      </c>
      <c r="M237" s="63"/>
      <c r="N237" s="63"/>
      <c r="O237" s="63"/>
      <c r="P237" s="63"/>
      <c r="Q237" s="63"/>
      <c r="R237" s="63">
        <f>SUBTOTAL(9,R236:R236)</f>
        <v>94458</v>
      </c>
      <c r="S237" s="63">
        <f>SUBTOTAL(9,S236:S236)</f>
        <v>3954</v>
      </c>
      <c r="T237" s="67"/>
    </row>
    <row r="238" spans="1:20" ht="15.6" outlineLevel="2">
      <c r="A238" s="62"/>
      <c r="B238" s="76" t="s">
        <v>101</v>
      </c>
      <c r="C238" s="77"/>
      <c r="D238" s="77"/>
      <c r="E238" s="78">
        <f>SUBTOTAL(9,E224:E236)</f>
        <v>2663</v>
      </c>
      <c r="F238" s="79">
        <v>8.2565046035521072E-3</v>
      </c>
      <c r="G238" s="79">
        <v>1.0285974812589533E-3</v>
      </c>
      <c r="H238" s="63">
        <f>SUBTOTAL(9,H224:H236)</f>
        <v>2588</v>
      </c>
      <c r="I238" s="63">
        <f>SUBTOTAL(9,I224:I236)</f>
        <v>75</v>
      </c>
      <c r="J238" s="63">
        <f>SUBTOTAL(9,J224:J236)</f>
        <v>0</v>
      </c>
      <c r="K238" s="63">
        <f>SUBTOTAL(9,K224:K236)</f>
        <v>849</v>
      </c>
      <c r="L238" s="63">
        <f>SUBTOTAL(9,L224:L236)</f>
        <v>1814</v>
      </c>
      <c r="M238" s="63"/>
      <c r="N238" s="63"/>
      <c r="O238" s="63"/>
      <c r="P238" s="63"/>
      <c r="Q238" s="63"/>
      <c r="R238" s="63">
        <f>SUBTOTAL(9,R224:R236)</f>
        <v>1899683</v>
      </c>
      <c r="S238" s="63">
        <f>SUBTOTAL(9,S224:S236)</f>
        <v>236663</v>
      </c>
      <c r="T238" s="67"/>
    </row>
    <row r="239" spans="1:20" hidden="1" outlineLevel="4">
      <c r="A239" s="62">
        <v>46</v>
      </c>
      <c r="B239" s="63" t="s">
        <v>66</v>
      </c>
      <c r="C239" s="63" t="s">
        <v>4</v>
      </c>
      <c r="D239" s="63" t="s">
        <v>16</v>
      </c>
      <c r="E239" s="64">
        <v>407</v>
      </c>
      <c r="F239" s="65">
        <f t="shared" si="14"/>
        <v>9.8236588861588866E-3</v>
      </c>
      <c r="G239" s="65">
        <f t="shared" si="15"/>
        <v>5.646840021840022E-4</v>
      </c>
      <c r="H239" s="63">
        <f t="shared" si="16"/>
        <v>407</v>
      </c>
      <c r="I239" s="63">
        <f t="shared" si="17"/>
        <v>0</v>
      </c>
      <c r="J239" s="63">
        <f t="shared" si="18"/>
        <v>0</v>
      </c>
      <c r="K239" s="63">
        <f t="shared" si="19"/>
        <v>0</v>
      </c>
      <c r="L239" s="63">
        <f t="shared" si="20"/>
        <v>407</v>
      </c>
      <c r="M239" s="63">
        <v>1</v>
      </c>
      <c r="N239" s="63">
        <v>32</v>
      </c>
      <c r="O239" s="63">
        <v>17</v>
      </c>
      <c r="P239" s="63">
        <v>3</v>
      </c>
      <c r="Q239" s="63" t="s">
        <v>17</v>
      </c>
      <c r="R239" s="63">
        <v>345447</v>
      </c>
      <c r="S239" s="63">
        <v>19857</v>
      </c>
      <c r="T239" s="67">
        <v>3</v>
      </c>
    </row>
    <row r="240" spans="1:20" hidden="1" outlineLevel="4">
      <c r="A240" s="62">
        <v>46</v>
      </c>
      <c r="B240" s="63" t="s">
        <v>66</v>
      </c>
      <c r="C240" s="63" t="s">
        <v>4</v>
      </c>
      <c r="D240" s="63" t="s">
        <v>19</v>
      </c>
      <c r="E240" s="64">
        <v>99</v>
      </c>
      <c r="F240" s="65">
        <f t="shared" si="14"/>
        <v>9.8222970445192674E-3</v>
      </c>
      <c r="G240" s="65">
        <f t="shared" si="15"/>
        <v>1.0311447811447811E-3</v>
      </c>
      <c r="H240" s="63">
        <f t="shared" si="16"/>
        <v>99</v>
      </c>
      <c r="I240" s="63">
        <f t="shared" si="17"/>
        <v>0</v>
      </c>
      <c r="J240" s="63">
        <f t="shared" si="18"/>
        <v>0</v>
      </c>
      <c r="K240" s="63">
        <f t="shared" si="19"/>
        <v>0</v>
      </c>
      <c r="L240" s="63">
        <f t="shared" si="20"/>
        <v>99</v>
      </c>
      <c r="M240" s="63">
        <v>1</v>
      </c>
      <c r="N240" s="63">
        <v>32</v>
      </c>
      <c r="O240" s="63">
        <v>18</v>
      </c>
      <c r="P240" s="63">
        <v>3</v>
      </c>
      <c r="Q240" s="63" t="s">
        <v>17</v>
      </c>
      <c r="R240" s="63">
        <v>84016</v>
      </c>
      <c r="S240" s="63">
        <v>8820</v>
      </c>
      <c r="T240" s="67">
        <v>3</v>
      </c>
    </row>
    <row r="241" spans="1:20" hidden="1" outlineLevel="4">
      <c r="A241" s="62">
        <v>46</v>
      </c>
      <c r="B241" s="63" t="s">
        <v>66</v>
      </c>
      <c r="C241" s="63" t="s">
        <v>4</v>
      </c>
      <c r="D241" s="63" t="s">
        <v>21</v>
      </c>
      <c r="E241" s="64">
        <v>30</v>
      </c>
      <c r="F241" s="65">
        <f t="shared" si="14"/>
        <v>1.1953703703703702E-2</v>
      </c>
      <c r="G241" s="65">
        <f t="shared" si="15"/>
        <v>8.7422839506172835E-4</v>
      </c>
      <c r="H241" s="63">
        <f t="shared" si="16"/>
        <v>30</v>
      </c>
      <c r="I241" s="63">
        <f t="shared" si="17"/>
        <v>0</v>
      </c>
      <c r="J241" s="63">
        <f t="shared" si="18"/>
        <v>0</v>
      </c>
      <c r="K241" s="63">
        <f t="shared" si="19"/>
        <v>0</v>
      </c>
      <c r="L241" s="63">
        <f t="shared" si="20"/>
        <v>30</v>
      </c>
      <c r="M241" s="63">
        <v>1</v>
      </c>
      <c r="N241" s="63">
        <v>32</v>
      </c>
      <c r="O241" s="63">
        <v>20</v>
      </c>
      <c r="P241" s="63">
        <v>3</v>
      </c>
      <c r="Q241" s="63" t="s">
        <v>17</v>
      </c>
      <c r="R241" s="63">
        <v>30984</v>
      </c>
      <c r="S241" s="63">
        <v>2266</v>
      </c>
      <c r="T241" s="67">
        <v>3</v>
      </c>
    </row>
    <row r="242" spans="1:20" hidden="1" outlineLevel="4">
      <c r="A242" s="62">
        <v>46</v>
      </c>
      <c r="B242" s="63" t="s">
        <v>66</v>
      </c>
      <c r="C242" s="63" t="s">
        <v>4</v>
      </c>
      <c r="D242" s="63" t="s">
        <v>109</v>
      </c>
      <c r="E242" s="64">
        <v>250</v>
      </c>
      <c r="F242" s="65">
        <f t="shared" si="14"/>
        <v>1.0845972222222222E-2</v>
      </c>
      <c r="G242" s="65">
        <f t="shared" si="15"/>
        <v>4.8138888888888889E-4</v>
      </c>
      <c r="H242" s="63">
        <f t="shared" si="16"/>
        <v>250</v>
      </c>
      <c r="I242" s="63">
        <f t="shared" si="17"/>
        <v>0</v>
      </c>
      <c r="J242" s="63">
        <f t="shared" si="18"/>
        <v>0</v>
      </c>
      <c r="K242" s="63">
        <f t="shared" si="19"/>
        <v>250</v>
      </c>
      <c r="L242" s="63">
        <f t="shared" si="20"/>
        <v>0</v>
      </c>
      <c r="M242" s="63">
        <v>3</v>
      </c>
      <c r="N242" s="63">
        <v>32</v>
      </c>
      <c r="O242" s="63">
        <v>162</v>
      </c>
      <c r="P242" s="63">
        <v>3</v>
      </c>
      <c r="Q242" s="63" t="s">
        <v>17</v>
      </c>
      <c r="R242" s="63">
        <v>234273</v>
      </c>
      <c r="S242" s="63">
        <v>10398</v>
      </c>
      <c r="T242" s="67">
        <v>3</v>
      </c>
    </row>
    <row r="243" spans="1:20" hidden="1" outlineLevel="4">
      <c r="A243" s="92">
        <v>46</v>
      </c>
      <c r="B243" s="93" t="s">
        <v>66</v>
      </c>
      <c r="C243" s="93" t="s">
        <v>4</v>
      </c>
      <c r="D243" s="93" t="s">
        <v>107</v>
      </c>
      <c r="E243" s="94">
        <v>12</v>
      </c>
      <c r="F243" s="65">
        <f t="shared" si="14"/>
        <v>5.7310956790123458E-3</v>
      </c>
      <c r="G243" s="65">
        <f t="shared" si="15"/>
        <v>0</v>
      </c>
      <c r="H243" s="63">
        <f t="shared" si="16"/>
        <v>12</v>
      </c>
      <c r="I243" s="63">
        <f t="shared" si="17"/>
        <v>0</v>
      </c>
      <c r="J243" s="63">
        <f t="shared" si="18"/>
        <v>0</v>
      </c>
      <c r="K243" s="63">
        <f t="shared" si="19"/>
        <v>0</v>
      </c>
      <c r="L243" s="63">
        <f t="shared" si="20"/>
        <v>12</v>
      </c>
      <c r="M243" s="93">
        <v>8</v>
      </c>
      <c r="N243" s="93">
        <v>32</v>
      </c>
      <c r="O243" s="93">
        <v>217</v>
      </c>
      <c r="P243" s="93">
        <v>3</v>
      </c>
      <c r="Q243" s="93" t="s">
        <v>17</v>
      </c>
      <c r="R243" s="93">
        <v>5942</v>
      </c>
      <c r="S243" s="93">
        <v>0</v>
      </c>
      <c r="T243" s="95">
        <v>3</v>
      </c>
    </row>
    <row r="244" spans="1:20" outlineLevel="3" collapsed="1">
      <c r="A244" s="80"/>
      <c r="B244" s="80"/>
      <c r="C244" s="126" t="s">
        <v>144</v>
      </c>
      <c r="D244" s="127"/>
      <c r="E244" s="139">
        <f>SUBTOTAL(9,E239:E243)</f>
        <v>798</v>
      </c>
      <c r="F244" s="140"/>
      <c r="G244" s="140"/>
      <c r="H244" s="80">
        <f>SUBTOTAL(9,H239:H243)</f>
        <v>798</v>
      </c>
      <c r="I244" s="80">
        <f>SUBTOTAL(9,I239:I243)</f>
        <v>0</v>
      </c>
      <c r="J244" s="80">
        <f>SUBTOTAL(9,J239:J243)</f>
        <v>0</v>
      </c>
      <c r="K244" s="80">
        <f>SUBTOTAL(9,K239:K243)</f>
        <v>250</v>
      </c>
      <c r="L244" s="80">
        <f>SUBTOTAL(9,L239:L243)</f>
        <v>548</v>
      </c>
      <c r="M244" s="80"/>
      <c r="N244" s="80"/>
      <c r="O244" s="80"/>
      <c r="P244" s="80"/>
      <c r="Q244" s="80"/>
      <c r="R244" s="80">
        <f>SUBTOTAL(9,R239:R243)</f>
        <v>700662</v>
      </c>
      <c r="S244" s="80">
        <f>SUBTOTAL(9,S239:S243)</f>
        <v>41341</v>
      </c>
      <c r="T244" s="80"/>
    </row>
    <row r="245" spans="1:20" ht="15.6" outlineLevel="2">
      <c r="A245" s="80"/>
      <c r="B245" s="76" t="s">
        <v>102</v>
      </c>
      <c r="C245" s="77"/>
      <c r="D245" s="77"/>
      <c r="E245" s="78">
        <f>SUBTOTAL(9,E239:E243)</f>
        <v>798</v>
      </c>
      <c r="F245" s="79">
        <v>1.0162298106377053E-2</v>
      </c>
      <c r="G245" s="79">
        <v>5.9960375475726351E-4</v>
      </c>
      <c r="H245" s="80">
        <f>SUBTOTAL(9,H239:H243)</f>
        <v>798</v>
      </c>
      <c r="I245" s="80">
        <f>SUBTOTAL(9,I239:I243)</f>
        <v>0</v>
      </c>
      <c r="J245" s="80">
        <f>SUBTOTAL(9,J239:J243)</f>
        <v>0</v>
      </c>
      <c r="K245" s="80">
        <f>SUBTOTAL(9,K239:K243)</f>
        <v>250</v>
      </c>
      <c r="L245" s="80">
        <f>SUBTOTAL(9,L239:L243)</f>
        <v>548</v>
      </c>
      <c r="M245" s="80"/>
      <c r="N245" s="80"/>
      <c r="O245" s="80"/>
      <c r="P245" s="80"/>
      <c r="Q245" s="80"/>
      <c r="R245" s="80">
        <f>SUBTOTAL(9,R239:R243)</f>
        <v>700662</v>
      </c>
      <c r="S245" s="80">
        <f>SUBTOTAL(9,S239:S243)</f>
        <v>41341</v>
      </c>
      <c r="T245" s="80"/>
    </row>
    <row r="246" spans="1:20" ht="18" outlineLevel="1" thickBot="1">
      <c r="A246" s="138" t="s">
        <v>106</v>
      </c>
      <c r="B246" s="88"/>
      <c r="C246" s="88"/>
      <c r="D246" s="88"/>
      <c r="E246" s="141">
        <f>SUBTOTAL(9,E132:E243)</f>
        <v>15015</v>
      </c>
      <c r="F246" s="142"/>
      <c r="G246" s="142"/>
      <c r="H246" s="80">
        <f>SUBTOTAL(9,H132:H243)</f>
        <v>11855</v>
      </c>
      <c r="I246" s="80">
        <f>SUBTOTAL(9,I132:I243)</f>
        <v>1484</v>
      </c>
      <c r="J246" s="80">
        <f>SUBTOTAL(9,J132:J243)</f>
        <v>1676</v>
      </c>
      <c r="K246" s="80">
        <f>SUBTOTAL(9,K132:K243)</f>
        <v>6500</v>
      </c>
      <c r="L246" s="80">
        <f>SUBTOTAL(9,L132:L243)</f>
        <v>8515</v>
      </c>
      <c r="M246" s="80"/>
      <c r="N246" s="80"/>
      <c r="O246" s="80"/>
      <c r="P246" s="80"/>
      <c r="Q246" s="80"/>
      <c r="R246" s="80">
        <f>SUBTOTAL(9,R132:R243)</f>
        <v>11432778</v>
      </c>
      <c r="S246" s="80">
        <f>SUBTOTAL(9,S132:S243)</f>
        <v>4432874</v>
      </c>
      <c r="T246" s="80"/>
    </row>
    <row r="247" spans="1:20" ht="20.399999999999999" thickBot="1">
      <c r="A247" s="27" t="s">
        <v>103</v>
      </c>
      <c r="B247" s="97"/>
      <c r="C247" s="97"/>
      <c r="D247" s="97"/>
      <c r="E247" s="98">
        <f>SUBTOTAL(9,E5:E243)</f>
        <v>32734</v>
      </c>
      <c r="F247" s="99">
        <v>9.1053248519491568E-3</v>
      </c>
      <c r="G247" s="119">
        <v>3.9560863350825625E-3</v>
      </c>
      <c r="H247" s="80">
        <f>SUBTOTAL(9,H5:H243)</f>
        <v>24526</v>
      </c>
      <c r="I247" s="80">
        <f>SUBTOTAL(9,I5:I243)</f>
        <v>2130</v>
      </c>
      <c r="J247" s="80">
        <f>SUBTOTAL(9,J5:J243)</f>
        <v>6078</v>
      </c>
      <c r="K247" s="80">
        <f>SUBTOTAL(9,K5:K243)</f>
        <v>13396</v>
      </c>
      <c r="L247" s="80">
        <f>SUBTOTAL(9,L5:L243)</f>
        <v>19338</v>
      </c>
      <c r="M247" s="80"/>
      <c r="N247" s="80"/>
      <c r="O247" s="80"/>
      <c r="P247" s="80"/>
      <c r="Q247" s="80"/>
      <c r="R247" s="80">
        <f>SUBTOTAL(9,R5:R243)</f>
        <v>25751840</v>
      </c>
      <c r="S247" s="80">
        <f>SUBTOTAL(9,S5:S243)</f>
        <v>11188673</v>
      </c>
      <c r="T247" s="80"/>
    </row>
    <row r="249" spans="1:20" ht="15" thickBot="1"/>
    <row r="250" spans="1:20" ht="18" thickBot="1">
      <c r="D250" s="37" t="s">
        <v>147</v>
      </c>
      <c r="E250" s="38" t="s">
        <v>148</v>
      </c>
      <c r="F250" s="38" t="s">
        <v>149</v>
      </c>
    </row>
    <row r="251" spans="1:20" ht="16.2" thickBot="1">
      <c r="D251" s="39" t="s">
        <v>4</v>
      </c>
      <c r="E251" s="40">
        <f>H247</f>
        <v>24526</v>
      </c>
      <c r="F251" s="41">
        <f>E251/E254</f>
        <v>0.74925154273843708</v>
      </c>
    </row>
    <row r="252" spans="1:20" ht="16.2" thickBot="1">
      <c r="D252" s="39" t="s">
        <v>5</v>
      </c>
      <c r="E252" s="40">
        <f>I247</f>
        <v>2130</v>
      </c>
      <c r="F252" s="41">
        <f>E252/E254</f>
        <v>6.5069957841999149E-2</v>
      </c>
    </row>
    <row r="253" spans="1:20" ht="16.2" thickBot="1">
      <c r="D253" s="39" t="s">
        <v>6</v>
      </c>
      <c r="E253" s="40">
        <f>J247</f>
        <v>6078</v>
      </c>
      <c r="F253" s="41">
        <f>E253/E254</f>
        <v>0.18567849941956377</v>
      </c>
    </row>
    <row r="254" spans="1:20" ht="16.2" thickBot="1">
      <c r="D254" s="39" t="s">
        <v>150</v>
      </c>
      <c r="E254" s="40">
        <f>SUM(E251:E253)</f>
        <v>32734</v>
      </c>
      <c r="F254" s="41">
        <f>SUM(F251:F253)</f>
        <v>1</v>
      </c>
    </row>
    <row r="255" spans="1:20" ht="15" thickBot="1"/>
    <row r="256" spans="1:20" ht="18" thickBot="1">
      <c r="D256" s="37" t="s">
        <v>151</v>
      </c>
      <c r="E256" s="38" t="s">
        <v>148</v>
      </c>
      <c r="F256" s="38" t="s">
        <v>149</v>
      </c>
    </row>
    <row r="257" spans="4:6" ht="16.2" thickBot="1">
      <c r="D257" s="39" t="s">
        <v>152</v>
      </c>
      <c r="E257" s="40">
        <f>K247</f>
        <v>13396</v>
      </c>
      <c r="F257" s="41">
        <f>E257/E259</f>
        <v>0.40923810105700492</v>
      </c>
    </row>
    <row r="258" spans="4:6" ht="16.2" thickBot="1">
      <c r="D258" s="39" t="s">
        <v>153</v>
      </c>
      <c r="E258" s="40">
        <f>L247</f>
        <v>19338</v>
      </c>
      <c r="F258" s="41">
        <f>E258/E259</f>
        <v>0.59076189894299502</v>
      </c>
    </row>
    <row r="259" spans="4:6" ht="16.2" thickBot="1">
      <c r="D259" s="39" t="s">
        <v>150</v>
      </c>
      <c r="E259" s="40">
        <f>SUM(E257:E258)</f>
        <v>32734</v>
      </c>
      <c r="F259" s="41">
        <f>SUM(F257:F258)</f>
        <v>1</v>
      </c>
    </row>
  </sheetData>
  <pageMargins left="0.25" right="0.25" top="0.75" bottom="0.75" header="0.3" footer="0.3"/>
  <pageSetup paperSize="9" scale="77" fitToHeight="0" orientation="landscape" r:id="rId1"/>
  <headerFooter>
    <oddFooter>&amp;CPágina 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s F A A B Q S w M E F A A C A A g A z m m I V D 3 S D c i l A A A A 9 Q A A A B I A H A B D b 2 5 m a W c v U G F j a 2 F n Z S 5 4 b W w g o h g A K K A U A A A A A A A A A A A A A A A A A A A A A A A A A A A A h Y + x D o I w G I R f h X S n r d U Y J D 9 l M G 6 S m J A Y 1 6 Z U a I R i a L G 8 m 4 O P 5 C u I U d T N 8 b 6 7 S + 7 u 1 x u k Q 1 M H F 9 V Z 3 Z o E z T B F g T K y L b Q p E 9 S 7 Y x i h l M N O y J M o V T C G j Y 0 H q x N U O X e O C f H e Y z / H b V c S R u m M H L J t L i v V i F A b 6 4 S R C n 1 a x f 8 W 4 r B / j e E M r 5 Y 4 W j B M g U w M M m 2 + P h v n P t 0 f C O u + d n 2 n u L L h J g c y S S D v C / w B U E s D B B Q A A g A I A M 5 p i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a Y h U 5 4 z 1 j w Q C A A C z C A A A E w A c A E Z v c m 1 1 b G F z L 1 N l Y 3 R p b 2 4 x L m 0 g o h g A K K A U A A A A A A A A A A A A A A A A A A A A A A A A A A A A 7 Z X R a t s w F I b v A 3 k H 4 d 0 k Y A I t Y z e l F 6 q t F Y 3 E M r b S 0 Z V S l F j t R G M p y G p o C X m E X u 2 R + m J T 5 t a 1 L S 0 X u 1 1 z E / j / Y 1 k 5 / 3 d O K r 4 0 Q k m Q 1 9 9 H J 8 P B c F D 9 Z J o X g L L F i h 2 B U 7 D i Z j g A 9 k O 0 u O P S K u h x y V e T 6 E F r L s 1 3 p e 8 X S t 2 P x t u r h J X 8 N K i f D K 5 3 V 5 G S x p Z c h / U B n w I q 1 g o s W b k Q r F C B P W p f y y d U M 1 n d K l 1 G a v V Q S v q 0 5 t W o f l 2 4 3 Q a p V p s g B F i a L 5 8 n e 3 M X g m 1 A b s V S S A b S j K T W N V Y H h j + a 2 t R 3 T I q q V I 6 T c 7 2 x D 7 o G p C i J 8 M u v B E R 4 H s M Y J i / P 8 K 2 K y a f 6 X J q R H F A 0 g z k 4 R w n K 4 B R T S P t l d c F s n u A I p 3 C K 8 n 6 B 7 Q y I h L G 3 1 3 w j W N / O x U E b x x S n J E f Z h T 2 f u K 3 B c Y Q S e 1 O P U 7 R + f 8 + L U 0 o m H p m v m T Y 2 W W n c p l F C 4 b R / v X 1 f P O / + i s 4 y r z G D 2 Q + P D M 8 y 7 J w 9 g 5 e k r 3 2 z f f a I U 1 e E 5 y S n j p q j l G I 0 s 7 d z 4 o 7 o 3 C M n 5 M J f H 9 s 8 H G M 3 b v i v + W Y V 0 F z p g k t W s O p 9 D L I / o q 6 L q l F / X M J m E v r s d 3 B v E / 5 X q A + A 7 I X X A 6 w H U h f M N o p d + B r c + o A 1 + L S A a R B p o H g D o Q m / C f w 9 5 G 6 w r T A 7 A X Z C e w V 6 N x 4 O h D y Y m r s r b 4 7 / f V v e H H / s y / 9 h X 3 6 s R s d w / k K 6 w 9 c d g Z P f U E s B A i 0 A F A A C A A g A z m m I V D 3 S D c i l A A A A 9 Q A A A B I A A A A A A A A A A A A A A A A A A A A A A E N v b m Z p Z y 9 Q Y W N r Y W d l L n h t b F B L A Q I t A B Q A A g A I A M 5 p i F Q P y u m r p A A A A O k A A A A T A A A A A A A A A A A A A A A A A P E A A A B b Q 2 9 u d G V u d F 9 U e X B l c 1 0 u e G 1 s U E s B A i 0 A F A A C A A g A z m m I V O e M 9 Y 8 E A g A A s w g A A B M A A A A A A A A A A A A A A A A A 4 g E A A E Z v c m 1 1 b G F z L 1 N l Y 3 R p b 2 4 x L m 1 Q S w U G A A A A A A M A A w D C A A A A M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N S s A A A A A A A A T K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A 4 V D E w O j A x O j I 4 L j c w N j c 0 N D d a I i A v P j x F b n R y e S B U e X B l P S J G a W x s Q 2 9 s d W 1 u V H l w Z X M i I F Z h b H V l P S J z Q X d Z R 0 J n Q U F B Q U F B Q X d N R E F 3 W U R B d 0 1 B Q U F B Q U F B Q U F B Q U F B I i A v P j x F b n R y e S B U e X B l P S J G a W x s Q 2 9 s d W 1 u T m F t Z X M i I F Z h b H V l P S J z W y Z x d W 9 0 O 1 B y b 3 Y m c X V v d D s s J n F 1 b 3 Q 7 T 2 Z p Y 2 l u Y S B Q U k 9 Q J n F 1 b 3 Q 7 L C Z x d W 9 0 O 0 9 y Z 2 F u a X N t b y Z x d W 9 0 O y w m c X V v d D t T Z X J 2 a W N p b y Z x d W 9 0 O y w m c X V v d D t B V E V O Q 0 n D k 0 4 g Q 0 l V R E F E Q U 7 D j U E m c X V v d D s s J n F 1 b 3 Q 7 T 1 R S T 1 M g V E V N Q V M g R 0 V O R V J B T E l U Q V Q m c X V v d D s s J n F 1 b 3 Q 7 V E V N Q V M g T V V O S U N J U E F M R V M m c X V v d D s s J n F 1 b 3 Q 7 Q 2 9 u I E N p d G E g U H J l d m l h J n F 1 b 3 Q 7 L C Z x d W 9 0 O 1 N p b i B D a X R h I F B y Z X Z p Y S Z x d W 9 0 O y w m c X V v d D t J R F R J U E 9 T R V J W S U N J T y Z x d W 9 0 O y w m c X V v d D t J R E N F T l R S T y Z x d W 9 0 O y w m c X V v d D t J Z F N l c n Z p Y 2 l v J n F 1 b 3 Q 7 L C Z x d W 9 0 O 0 R Q V E 8 u J n F 1 b 3 Q 7 L C Z x d W 9 0 O 0 R l c G F y d G F t Z W 5 0 b y Z x d W 9 0 O y w m c X V v d D t F T k V S T y Z x d W 9 0 O y w m c X V v d D t G R U J S R V J P J n F 1 b 3 Q 7 L C Z x d W 9 0 O 0 1 B U l p P J n F 1 b 3 Q 7 L C Z x d W 9 0 O 0 F C U k l M J n F 1 b 3 Q 7 L C Z x d W 9 0 O 0 1 B W U 8 m c X V v d D s s J n F 1 b 3 Q 7 S l V O S U 8 m c X V v d D s s J n F 1 b 3 Q 7 S l V M S U 8 m c X V v d D s s J n F 1 b 3 Q 7 Q U d P U 1 R P J n F 1 b 3 Q 7 L C Z x d W 9 0 O 1 N F U F R J R U 1 C U k U m c X V v d D s s J n F 1 b 3 Q 7 T 0 N U V U J S R S Z x d W 9 0 O y w m c X V v d D t O T 1 Z J R U 1 C U k U m c X V v d D s s J n F 1 b 3 Q 7 R E l D S U V N Q l J F J n F 1 b 3 Q 7 L C Z x d W 9 0 O 1 R P V E F M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S 9 U a X B v I G N h b W J p Y W R v L n t Q c m 9 2 L D B 9 J n F 1 b 3 Q 7 L C Z x d W 9 0 O 1 N l Y 3 R p b 2 4 x L 1 R h Y m x h M S 9 U a X B v I G N h b W J p Y W R v L n t P Z m l j a W 5 h I F B S T 1 A s M X 0 m c X V v d D s s J n F 1 b 3 Q 7 U 2 V j d G l v b j E v V G F i b G E x L 1 R p c G 8 g Y 2 F t Y m l h Z G 8 u e 0 9 y Z 2 F u a X N t b y w y f S Z x d W 9 0 O y w m c X V v d D t T Z W N 0 a W 9 u M S 9 U Y W J s Y T E v V G l w b y B j Y W 1 i a W F k b y 5 7 U 2 V y d m l j a W 8 s M 3 0 m c X V v d D s s J n F 1 b 3 Q 7 U 2 V j d G l v b j E v V G F i b G E x L 1 R p c G 8 g Y 2 F t Y m l h Z G 8 u e 0 F U R U 5 D S c O T T i B D S V V E Q U R B T s O N Q S w 0 f S Z x d W 9 0 O y w m c X V v d D t T Z W N 0 a W 9 u M S 9 U Y W J s Y T E v V G l w b y B j Y W 1 i a W F k b y 5 7 T 1 R S T 1 M g V E V N Q V M g R 0 V O R V J B T E l U Q V Q s N X 0 m c X V v d D s s J n F 1 b 3 Q 7 U 2 V j d G l v b j E v V G F i b G E x L 1 R p c G 8 g Y 2 F t Y m l h Z G 8 u e 1 R F T U F T I E 1 V T k l D S V B B T E V T L D Z 9 J n F 1 b 3 Q 7 L C Z x d W 9 0 O 1 N l Y 3 R p b 2 4 x L 1 R h Y m x h M S 9 U a X B v I G N h b W J p Y W R v L n t D b 2 4 g Q 2 l 0 Y S B Q c m V 2 a W E s N 3 0 m c X V v d D s s J n F 1 b 3 Q 7 U 2 V j d G l v b j E v V G F i b G E x L 1 R p c G 8 g Y 2 F t Y m l h Z G 8 u e 1 N p b i B D a X R h I F B y Z X Z p Y S w 4 f S Z x d W 9 0 O y w m c X V v d D t T Z W N 0 a W 9 u M S 9 U Y W J s Y T E v V G l w b y B j Y W 1 i a W F k b y 5 7 S U R U S V B P U 0 V S V k l D S U 8 s O X 0 m c X V v d D s s J n F 1 b 3 Q 7 U 2 V j d G l v b j E v V G F i b G E x L 1 R p c G 8 g Y 2 F t Y m l h Z G 8 u e 0 l E Q 0 V O V F J P L D E w f S Z x d W 9 0 O y w m c X V v d D t T Z W N 0 a W 9 u M S 9 U Y W J s Y T E v V G l w b y B j Y W 1 i a W F k b y 5 7 S W R T Z X J 2 a W N p b y w x M X 0 m c X V v d D s s J n F 1 b 3 Q 7 U 2 V j d G l v b j E v V G F i b G E x L 1 R p c G 8 g Y 2 F t Y m l h Z G 8 u e 0 R Q V E 8 u L D E y f S Z x d W 9 0 O y w m c X V v d D t T Z W N 0 a W 9 u M S 9 U Y W J s Y T E v V G l w b y B j Y W 1 i a W F k b y 5 7 R G V w Y X J 0 Y W 1 l b n R v L D E z f S Z x d W 9 0 O y w m c X V v d D t T Z W N 0 a W 9 u M S 9 U Y W J s Y T E v V G l w b y B j Y W 1 i a W F k b y 5 7 R U 5 F U k 8 s M T V 9 J n F 1 b 3 Q 7 L C Z x d W 9 0 O 1 N l Y 3 R p b 2 4 x L 1 R h Y m x h M S 9 U a X B v I G N h b W J p Y W R v L n t G R U J S R V J P L D E 2 f S Z x d W 9 0 O y w m c X V v d D t T Z W N 0 a W 9 u M S 9 U Y W J s Y T E v V G l w b y B j Y W 1 i a W F k b y 5 7 T U F S W k 8 s M T d 9 J n F 1 b 3 Q 7 L C Z x d W 9 0 O 1 N l Y 3 R p b 2 4 x L 1 R h Y m x h M S 9 U a X B v I G N h b W J p Y W R v L n t B Q l J J T C w x O H 0 m c X V v d D s s J n F 1 b 3 Q 7 U 2 V j d G l v b j E v V G F i b G E x L 1 R p c G 8 g Y 2 F t Y m l h Z G 8 u e 0 1 B W U 8 s M T l 9 J n F 1 b 3 Q 7 L C Z x d W 9 0 O 1 N l Y 3 R p b 2 4 x L 1 R h Y m x h M S 9 U a X B v I G N h b W J p Y W R v L n t K V U 5 J T y w y M H 0 m c X V v d D s s J n F 1 b 3 Q 7 U 2 V j d G l v b j E v V G F i b G E x L 1 R p c G 8 g Y 2 F t Y m l h Z G 8 u e 0 p V T E l P L D I x f S Z x d W 9 0 O y w m c X V v d D t T Z W N 0 a W 9 u M S 9 U Y W J s Y T E v V G l w b y B j Y W 1 i a W F k b y 5 7 Q U d P U 1 R P L D I y f S Z x d W 9 0 O y w m c X V v d D t T Z W N 0 a W 9 u M S 9 U Y W J s Y T E v V G l w b y B j Y W 1 i a W F k b y 5 7 U 0 V Q V E l F T U J S R S w y M 3 0 m c X V v d D s s J n F 1 b 3 Q 7 U 2 V j d G l v b j E v V G F i b G E x L 1 R p c G 8 g Y 2 F t Y m l h Z G 8 u e 0 9 D V F V C U k U s M j R 9 J n F 1 b 3 Q 7 L C Z x d W 9 0 O 1 N l Y 3 R p b 2 4 x L 1 R h Y m x h M S 9 U a X B v I G N h b W J p Y W R v L n t O T 1 Z J R U 1 C U k U s M j V 9 J n F 1 b 3 Q 7 L C Z x d W 9 0 O 1 N l Y 3 R p b 2 4 x L 1 R h Y m x h M S 9 U a X B v I G N h b W J p Y W R v L n t E S U N J R U 1 C U k U s M j Z 9 J n F 1 b 3 Q 7 L C Z x d W 9 0 O 1 N l Y 3 R p b 2 4 x L 1 R h Y m x h M S 9 U a X B v I G N h b W J p Y W R v L n t U T 1 R B T C w x N H 0 m c X V v d D t d L C Z x d W 9 0 O 0 N v b H V t b k N v d W 5 0 J n F 1 b 3 Q 7 O j I 3 L C Z x d W 9 0 O 0 t l e U N v b H V t b k 5 h b W V z J n F 1 b 3 Q 7 O l t d L C Z x d W 9 0 O 0 N v b H V t b k l k Z W 5 0 a X R p Z X M m c X V v d D s 6 W y Z x d W 9 0 O 1 N l Y 3 R p b 2 4 x L 1 R h Y m x h M S 9 U a X B v I G N h b W J p Y W R v L n t Q c m 9 2 L D B 9 J n F 1 b 3 Q 7 L C Z x d W 9 0 O 1 N l Y 3 R p b 2 4 x L 1 R h Y m x h M S 9 U a X B v I G N h b W J p Y W R v L n t P Z m l j a W 5 h I F B S T 1 A s M X 0 m c X V v d D s s J n F 1 b 3 Q 7 U 2 V j d G l v b j E v V G F i b G E x L 1 R p c G 8 g Y 2 F t Y m l h Z G 8 u e 0 9 y Z 2 F u a X N t b y w y f S Z x d W 9 0 O y w m c X V v d D t T Z W N 0 a W 9 u M S 9 U Y W J s Y T E v V G l w b y B j Y W 1 i a W F k b y 5 7 U 2 V y d m l j a W 8 s M 3 0 m c X V v d D s s J n F 1 b 3 Q 7 U 2 V j d G l v b j E v V G F i b G E x L 1 R p c G 8 g Y 2 F t Y m l h Z G 8 u e 0 F U R U 5 D S c O T T i B D S V V E Q U R B T s O N Q S w 0 f S Z x d W 9 0 O y w m c X V v d D t T Z W N 0 a W 9 u M S 9 U Y W J s Y T E v V G l w b y B j Y W 1 i a W F k b y 5 7 T 1 R S T 1 M g V E V N Q V M g R 0 V O R V J B T E l U Q V Q s N X 0 m c X V v d D s s J n F 1 b 3 Q 7 U 2 V j d G l v b j E v V G F i b G E x L 1 R p c G 8 g Y 2 F t Y m l h Z G 8 u e 1 R F T U F T I E 1 V T k l D S V B B T E V T L D Z 9 J n F 1 b 3 Q 7 L C Z x d W 9 0 O 1 N l Y 3 R p b 2 4 x L 1 R h Y m x h M S 9 U a X B v I G N h b W J p Y W R v L n t D b 2 4 g Q 2 l 0 Y S B Q c m V 2 a W E s N 3 0 m c X V v d D s s J n F 1 b 3 Q 7 U 2 V j d G l v b j E v V G F i b G E x L 1 R p c G 8 g Y 2 F t Y m l h Z G 8 u e 1 N p b i B D a X R h I F B y Z X Z p Y S w 4 f S Z x d W 9 0 O y w m c X V v d D t T Z W N 0 a W 9 u M S 9 U Y W J s Y T E v V G l w b y B j Y W 1 i a W F k b y 5 7 S U R U S V B P U 0 V S V k l D S U 8 s O X 0 m c X V v d D s s J n F 1 b 3 Q 7 U 2 V j d G l v b j E v V G F i b G E x L 1 R p c G 8 g Y 2 F t Y m l h Z G 8 u e 0 l E Q 0 V O V F J P L D E w f S Z x d W 9 0 O y w m c X V v d D t T Z W N 0 a W 9 u M S 9 U Y W J s Y T E v V G l w b y B j Y W 1 i a W F k b y 5 7 S W R T Z X J 2 a W N p b y w x M X 0 m c X V v d D s s J n F 1 b 3 Q 7 U 2 V j d G l v b j E v V G F i b G E x L 1 R p c G 8 g Y 2 F t Y m l h Z G 8 u e 0 R Q V E 8 u L D E y f S Z x d W 9 0 O y w m c X V v d D t T Z W N 0 a W 9 u M S 9 U Y W J s Y T E v V G l w b y B j Y W 1 i a W F k b y 5 7 R G V w Y X J 0 Y W 1 l b n R v L D E z f S Z x d W 9 0 O y w m c X V v d D t T Z W N 0 a W 9 u M S 9 U Y W J s Y T E v V G l w b y B j Y W 1 i a W F k b y 5 7 R U 5 F U k 8 s M T V 9 J n F 1 b 3 Q 7 L C Z x d W 9 0 O 1 N l Y 3 R p b 2 4 x L 1 R h Y m x h M S 9 U a X B v I G N h b W J p Y W R v L n t G R U J S R V J P L D E 2 f S Z x d W 9 0 O y w m c X V v d D t T Z W N 0 a W 9 u M S 9 U Y W J s Y T E v V G l w b y B j Y W 1 i a W F k b y 5 7 T U F S W k 8 s M T d 9 J n F 1 b 3 Q 7 L C Z x d W 9 0 O 1 N l Y 3 R p b 2 4 x L 1 R h Y m x h M S 9 U a X B v I G N h b W J p Y W R v L n t B Q l J J T C w x O H 0 m c X V v d D s s J n F 1 b 3 Q 7 U 2 V j d G l v b j E v V G F i b G E x L 1 R p c G 8 g Y 2 F t Y m l h Z G 8 u e 0 1 B W U 8 s M T l 9 J n F 1 b 3 Q 7 L C Z x d W 9 0 O 1 N l Y 3 R p b 2 4 x L 1 R h Y m x h M S 9 U a X B v I G N h b W J p Y W R v L n t K V U 5 J T y w y M H 0 m c X V v d D s s J n F 1 b 3 Q 7 U 2 V j d G l v b j E v V G F i b G E x L 1 R p c G 8 g Y 2 F t Y m l h Z G 8 u e 0 p V T E l P L D I x f S Z x d W 9 0 O y w m c X V v d D t T Z W N 0 a W 9 u M S 9 U Y W J s Y T E v V G l w b y B j Y W 1 i a W F k b y 5 7 Q U d P U 1 R P L D I y f S Z x d W 9 0 O y w m c X V v d D t T Z W N 0 a W 9 u M S 9 U Y W J s Y T E v V G l w b y B j Y W 1 i a W F k b y 5 7 U 0 V Q V E l F T U J S R S w y M 3 0 m c X V v d D s s J n F 1 b 3 Q 7 U 2 V j d G l v b j E v V G F i b G E x L 1 R p c G 8 g Y 2 F t Y m l h Z G 8 u e 0 9 D V F V C U k U s M j R 9 J n F 1 b 3 Q 7 L C Z x d W 9 0 O 1 N l Y 3 R p b 2 4 x L 1 R h Y m x h M S 9 U a X B v I G N h b W J p Y W R v L n t O T 1 Z J R U 1 C U k U s M j V 9 J n F 1 b 3 Q 7 L C Z x d W 9 0 O 1 N l Y 3 R p b 2 4 x L 1 R h Y m x h M S 9 U a X B v I G N h b W J p Y W R v L n t E S U N J R U 1 C U k U s M j Z 9 J n F 1 b 3 Q 7 L C Z x d W 9 0 O 1 N l Y 3 R p b 2 4 x L 1 R h Y m x h M S 9 U a X B v I G N h b W J p Y W R v L n t U T 1 R B T C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E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0 N v b H V t b m F z J T I w c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F f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A 4 V D E w O j A y O j A 4 L j c 1 M z Y x M j B a I i A v P j x F b n R y e S B U e X B l P S J G a W x s Q 2 9 s d W 1 u V H l w Z X M i I F Z h b H V l P S J z Q X d Z R 0 J n Q U F B Q U F B Q X d N R E F 3 W U R B d 0 1 B Q U F B Q U F B Q U F B Q U F B I i A v P j x F b n R y e S B U e X B l P S J G a W x s Q 2 9 s d W 1 u T m F t Z X M i I F Z h b H V l P S J z W y Z x d W 9 0 O 1 B y b 3 Y m c X V v d D s s J n F 1 b 3 Q 7 T 2 Z p Y 2 l u Y S B Q U k 9 Q J n F 1 b 3 Q 7 L C Z x d W 9 0 O 0 9 y Z 2 F u a X N t b y Z x d W 9 0 O y w m c X V v d D t T Z X J 2 a W N p b y Z x d W 9 0 O y w m c X V v d D t B V E V O Q 0 n D k 0 4 g Q 0 l V R E F E Q U 7 D j U E m c X V v d D s s J n F 1 b 3 Q 7 T 1 R S T 1 M g V E V N Q V M g R 0 V O R V J B T E l U Q V Q m c X V v d D s s J n F 1 b 3 Q 7 V E V N Q V M g T V V O S U N J U E F M R V M m c X V v d D s s J n F 1 b 3 Q 7 Q 2 9 u I E N p d G E g U H J l d m l h J n F 1 b 3 Q 7 L C Z x d W 9 0 O 1 N p b i B D a X R h I F B y Z X Z p Y S Z x d W 9 0 O y w m c X V v d D t J R F R J U E 9 T R V J W S U N J T y Z x d W 9 0 O y w m c X V v d D t J R E N F T l R S T y Z x d W 9 0 O y w m c X V v d D t J Z F N l c n Z p Y 2 l v J n F 1 b 3 Q 7 L C Z x d W 9 0 O 0 R Q V E 8 u J n F 1 b 3 Q 7 L C Z x d W 9 0 O 0 R l c G F y d G F t Z W 5 0 b y Z x d W 9 0 O y w m c X V v d D t F T k V S T y Z x d W 9 0 O y w m c X V v d D t G R U J S R V J P J n F 1 b 3 Q 7 L C Z x d W 9 0 O 0 1 B U l p P J n F 1 b 3 Q 7 L C Z x d W 9 0 O 0 F C U k l M J n F 1 b 3 Q 7 L C Z x d W 9 0 O 0 1 B W U 8 m c X V v d D s s J n F 1 b 3 Q 7 S l V O S U 8 m c X V v d D s s J n F 1 b 3 Q 7 S l V M S U 8 m c X V v d D s s J n F 1 b 3 Q 7 Q U d P U 1 R P J n F 1 b 3 Q 7 L C Z x d W 9 0 O 1 N F U F R J R U 1 C U k U m c X V v d D s s J n F 1 b 3 Q 7 T 0 N U V U J S R S Z x d W 9 0 O y w m c X V v d D t O T 1 Z J R U 1 C U k U m c X V v d D s s J n F 1 b 3 Q 7 R E l D S U V N Q l J F J n F 1 b 3 Q 7 L C Z x d W 9 0 O 1 R P V E F M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V 8 y L 1 R p c G 8 g Y 2 F t Y m l h Z G 8 u e 1 B y b 3 Y s M H 0 m c X V v d D s s J n F 1 b 3 Q 7 U 2 V j d G l v b j E v V G F i b G E x X z I v V G l w b y B j Y W 1 i a W F k b y 5 7 T 2 Z p Y 2 l u Y S B Q U k 9 Q L D F 9 J n F 1 b 3 Q 7 L C Z x d W 9 0 O 1 N l Y 3 R p b 2 4 x L 1 R h Y m x h M V 8 y L 1 R p c G 8 g Y 2 F t Y m l h Z G 8 u e 0 9 y Z 2 F u a X N t b y w y f S Z x d W 9 0 O y w m c X V v d D t T Z W N 0 a W 9 u M S 9 U Y W J s Y T F f M i 9 U a X B v I G N h b W J p Y W R v L n t T Z X J 2 a W N p b y w z f S Z x d W 9 0 O y w m c X V v d D t T Z W N 0 a W 9 u M S 9 U Y W J s Y T F f M i 9 U a X B v I G N h b W J p Y W R v L n t B V E V O Q 0 n D k 0 4 g Q 0 l V R E F E Q U 7 D j U E s N H 0 m c X V v d D s s J n F 1 b 3 Q 7 U 2 V j d G l v b j E v V G F i b G E x X z I v V G l w b y B j Y W 1 i a W F k b y 5 7 T 1 R S T 1 M g V E V N Q V M g R 0 V O R V J B T E l U Q V Q s N X 0 m c X V v d D s s J n F 1 b 3 Q 7 U 2 V j d G l v b j E v V G F i b G E x X z I v V G l w b y B j Y W 1 i a W F k b y 5 7 V E V N Q V M g T V V O S U N J U E F M R V M s N n 0 m c X V v d D s s J n F 1 b 3 Q 7 U 2 V j d G l v b j E v V G F i b G E x X z I v V G l w b y B j Y W 1 i a W F k b y 5 7 Q 2 9 u I E N p d G E g U H J l d m l h L D d 9 J n F 1 b 3 Q 7 L C Z x d W 9 0 O 1 N l Y 3 R p b 2 4 x L 1 R h Y m x h M V 8 y L 1 R p c G 8 g Y 2 F t Y m l h Z G 8 u e 1 N p b i B D a X R h I F B y Z X Z p Y S w 4 f S Z x d W 9 0 O y w m c X V v d D t T Z W N 0 a W 9 u M S 9 U Y W J s Y T F f M i 9 U a X B v I G N h b W J p Y W R v L n t J R F R J U E 9 T R V J W S U N J T y w 5 f S Z x d W 9 0 O y w m c X V v d D t T Z W N 0 a W 9 u M S 9 U Y W J s Y T F f M i 9 U a X B v I G N h b W J p Y W R v L n t J R E N F T l R S T y w x M H 0 m c X V v d D s s J n F 1 b 3 Q 7 U 2 V j d G l v b j E v V G F i b G E x X z I v V G l w b y B j Y W 1 i a W F k b y 5 7 S W R T Z X J 2 a W N p b y w x M X 0 m c X V v d D s s J n F 1 b 3 Q 7 U 2 V j d G l v b j E v V G F i b G E x X z I v V G l w b y B j Y W 1 i a W F k b y 5 7 R F B U T y 4 s M T J 9 J n F 1 b 3 Q 7 L C Z x d W 9 0 O 1 N l Y 3 R p b 2 4 x L 1 R h Y m x h M V 8 y L 1 R p c G 8 g Y 2 F t Y m l h Z G 8 u e 0 R l c G F y d G F t Z W 5 0 b y w x M 3 0 m c X V v d D s s J n F 1 b 3 Q 7 U 2 V j d G l v b j E v V G F i b G E x X z I v V G l w b y B j Y W 1 i a W F k b y 5 7 R U 5 F U k 8 s M T R 9 J n F 1 b 3 Q 7 L C Z x d W 9 0 O 1 N l Y 3 R p b 2 4 x L 1 R h Y m x h M V 8 y L 1 R p c G 8 g Y 2 F t Y m l h Z G 8 u e 0 Z F Q l J F U k 8 s M T V 9 J n F 1 b 3 Q 7 L C Z x d W 9 0 O 1 N l Y 3 R p b 2 4 x L 1 R h Y m x h M V 8 y L 1 R p c G 8 g Y 2 F t Y m l h Z G 8 u e 0 1 B U l p P L D E 2 f S Z x d W 9 0 O y w m c X V v d D t T Z W N 0 a W 9 u M S 9 U Y W J s Y T F f M i 9 U a X B v I G N h b W J p Y W R v L n t B Q l J J T C w x N 3 0 m c X V v d D s s J n F 1 b 3 Q 7 U 2 V j d G l v b j E v V G F i b G E x X z I v V G l w b y B j Y W 1 i a W F k b y 5 7 T U F Z T y w x O H 0 m c X V v d D s s J n F 1 b 3 Q 7 U 2 V j d G l v b j E v V G F i b G E x X z I v V G l w b y B j Y W 1 i a W F k b y 5 7 S l V O S U 8 s M T l 9 J n F 1 b 3 Q 7 L C Z x d W 9 0 O 1 N l Y 3 R p b 2 4 x L 1 R h Y m x h M V 8 y L 1 R p c G 8 g Y 2 F t Y m l h Z G 8 u e 0 p V T E l P L D I w f S Z x d W 9 0 O y w m c X V v d D t T Z W N 0 a W 9 u M S 9 U Y W J s Y T F f M i 9 U a X B v I G N h b W J p Y W R v L n t B R 0 9 T V E 8 s M j F 9 J n F 1 b 3 Q 7 L C Z x d W 9 0 O 1 N l Y 3 R p b 2 4 x L 1 R h Y m x h M V 8 y L 1 R p c G 8 g Y 2 F t Y m l h Z G 8 u e 1 N F U F R J R U 1 C U k U s M j J 9 J n F 1 b 3 Q 7 L C Z x d W 9 0 O 1 N l Y 3 R p b 2 4 x L 1 R h Y m x h M V 8 y L 1 R p c G 8 g Y 2 F t Y m l h Z G 8 u e 0 9 D V F V C U k U s M j N 9 J n F 1 b 3 Q 7 L C Z x d W 9 0 O 1 N l Y 3 R p b 2 4 x L 1 R h Y m x h M V 8 y L 1 R p c G 8 g Y 2 F t Y m l h Z G 8 u e 0 5 P V k l F T U J S R S w y N H 0 m c X V v d D s s J n F 1 b 3 Q 7 U 2 V j d G l v b j E v V G F i b G E x X z I v V G l w b y B j Y W 1 i a W F k b y 5 7 R E l D S U V N Q l J F L D I 1 f S Z x d W 9 0 O y w m c X V v d D t T Z W N 0 a W 9 u M S 9 U Y W J s Y T F f M i 9 U a X B v I G N h b W J p Y W R v L n t U T 1 R B T C w y N n 0 m c X V v d D t d L C Z x d W 9 0 O 0 N v b H V t b k N v d W 5 0 J n F 1 b 3 Q 7 O j I 3 L C Z x d W 9 0 O 0 t l e U N v b H V t b k 5 h b W V z J n F 1 b 3 Q 7 O l t d L C Z x d W 9 0 O 0 N v b H V t b k l k Z W 5 0 a X R p Z X M m c X V v d D s 6 W y Z x d W 9 0 O 1 N l Y 3 R p b 2 4 x L 1 R h Y m x h M V 8 y L 1 R p c G 8 g Y 2 F t Y m l h Z G 8 u e 1 B y b 3 Y s M H 0 m c X V v d D s s J n F 1 b 3 Q 7 U 2 V j d G l v b j E v V G F i b G E x X z I v V G l w b y B j Y W 1 i a W F k b y 5 7 T 2 Z p Y 2 l u Y S B Q U k 9 Q L D F 9 J n F 1 b 3 Q 7 L C Z x d W 9 0 O 1 N l Y 3 R p b 2 4 x L 1 R h Y m x h M V 8 y L 1 R p c G 8 g Y 2 F t Y m l h Z G 8 u e 0 9 y Z 2 F u a X N t b y w y f S Z x d W 9 0 O y w m c X V v d D t T Z W N 0 a W 9 u M S 9 U Y W J s Y T F f M i 9 U a X B v I G N h b W J p Y W R v L n t T Z X J 2 a W N p b y w z f S Z x d W 9 0 O y w m c X V v d D t T Z W N 0 a W 9 u M S 9 U Y W J s Y T F f M i 9 U a X B v I G N h b W J p Y W R v L n t B V E V O Q 0 n D k 0 4 g Q 0 l V R E F E Q U 7 D j U E s N H 0 m c X V v d D s s J n F 1 b 3 Q 7 U 2 V j d G l v b j E v V G F i b G E x X z I v V G l w b y B j Y W 1 i a W F k b y 5 7 T 1 R S T 1 M g V E V N Q V M g R 0 V O R V J B T E l U Q V Q s N X 0 m c X V v d D s s J n F 1 b 3 Q 7 U 2 V j d G l v b j E v V G F i b G E x X z I v V G l w b y B j Y W 1 i a W F k b y 5 7 V E V N Q V M g T V V O S U N J U E F M R V M s N n 0 m c X V v d D s s J n F 1 b 3 Q 7 U 2 V j d G l v b j E v V G F i b G E x X z I v V G l w b y B j Y W 1 i a W F k b y 5 7 Q 2 9 u I E N p d G E g U H J l d m l h L D d 9 J n F 1 b 3 Q 7 L C Z x d W 9 0 O 1 N l Y 3 R p b 2 4 x L 1 R h Y m x h M V 8 y L 1 R p c G 8 g Y 2 F t Y m l h Z G 8 u e 1 N p b i B D a X R h I F B y Z X Z p Y S w 4 f S Z x d W 9 0 O y w m c X V v d D t T Z W N 0 a W 9 u M S 9 U Y W J s Y T F f M i 9 U a X B v I G N h b W J p Y W R v L n t J R F R J U E 9 T R V J W S U N J T y w 5 f S Z x d W 9 0 O y w m c X V v d D t T Z W N 0 a W 9 u M S 9 U Y W J s Y T F f M i 9 U a X B v I G N h b W J p Y W R v L n t J R E N F T l R S T y w x M H 0 m c X V v d D s s J n F 1 b 3 Q 7 U 2 V j d G l v b j E v V G F i b G E x X z I v V G l w b y B j Y W 1 i a W F k b y 5 7 S W R T Z X J 2 a W N p b y w x M X 0 m c X V v d D s s J n F 1 b 3 Q 7 U 2 V j d G l v b j E v V G F i b G E x X z I v V G l w b y B j Y W 1 i a W F k b y 5 7 R F B U T y 4 s M T J 9 J n F 1 b 3 Q 7 L C Z x d W 9 0 O 1 N l Y 3 R p b 2 4 x L 1 R h Y m x h M V 8 y L 1 R p c G 8 g Y 2 F t Y m l h Z G 8 u e 0 R l c G F y d G F t Z W 5 0 b y w x M 3 0 m c X V v d D s s J n F 1 b 3 Q 7 U 2 V j d G l v b j E v V G F i b G E x X z I v V G l w b y B j Y W 1 i a W F k b y 5 7 R U 5 F U k 8 s M T R 9 J n F 1 b 3 Q 7 L C Z x d W 9 0 O 1 N l Y 3 R p b 2 4 x L 1 R h Y m x h M V 8 y L 1 R p c G 8 g Y 2 F t Y m l h Z G 8 u e 0 Z F Q l J F U k 8 s M T V 9 J n F 1 b 3 Q 7 L C Z x d W 9 0 O 1 N l Y 3 R p b 2 4 x L 1 R h Y m x h M V 8 y L 1 R p c G 8 g Y 2 F t Y m l h Z G 8 u e 0 1 B U l p P L D E 2 f S Z x d W 9 0 O y w m c X V v d D t T Z W N 0 a W 9 u M S 9 U Y W J s Y T F f M i 9 U a X B v I G N h b W J p Y W R v L n t B Q l J J T C w x N 3 0 m c X V v d D s s J n F 1 b 3 Q 7 U 2 V j d G l v b j E v V G F i b G E x X z I v V G l w b y B j Y W 1 i a W F k b y 5 7 T U F Z T y w x O H 0 m c X V v d D s s J n F 1 b 3 Q 7 U 2 V j d G l v b j E v V G F i b G E x X z I v V G l w b y B j Y W 1 i a W F k b y 5 7 S l V O S U 8 s M T l 9 J n F 1 b 3 Q 7 L C Z x d W 9 0 O 1 N l Y 3 R p b 2 4 x L 1 R h Y m x h M V 8 y L 1 R p c G 8 g Y 2 F t Y m l h Z G 8 u e 0 p V T E l P L D I w f S Z x d W 9 0 O y w m c X V v d D t T Z W N 0 a W 9 u M S 9 U Y W J s Y T F f M i 9 U a X B v I G N h b W J p Y W R v L n t B R 0 9 T V E 8 s M j F 9 J n F 1 b 3 Q 7 L C Z x d W 9 0 O 1 N l Y 3 R p b 2 4 x L 1 R h Y m x h M V 8 y L 1 R p c G 8 g Y 2 F t Y m l h Z G 8 u e 1 N F U F R J R U 1 C U k U s M j J 9 J n F 1 b 3 Q 7 L C Z x d W 9 0 O 1 N l Y 3 R p b 2 4 x L 1 R h Y m x h M V 8 y L 1 R p c G 8 g Y 2 F t Y m l h Z G 8 u e 0 9 D V F V C U k U s M j N 9 J n F 1 b 3 Q 7 L C Z x d W 9 0 O 1 N l Y 3 R p b 2 4 x L 1 R h Y m x h M V 8 y L 1 R p c G 8 g Y 2 F t Y m l h Z G 8 u e 0 5 P V k l F T U J S R S w y N H 0 m c X V v d D s s J n F 1 b 3 Q 7 U 2 V j d G l v b j E v V G F i b G E x X z I v V G l w b y B j Y W 1 i a W F k b y 5 7 R E l D S U V N Q l J F L D I 1 f S Z x d W 9 0 O y w m c X V v d D t T Z W N 0 a W 9 u M S 9 U Y W J s Y T F f M i 9 U a X B v I G N h b W J p Y W R v L n t U T 1 R B T C w y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V 8 y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V 8 y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U d j g X 7 O 7 V S a B u Q 8 q 7 c C T S A A A A A A I A A A A A A A N m A A D A A A A A E A A A A E t d R 0 C w G X S i s l / U B O o 8 Q q Y A A A A A B I A A A K A A A A A Q A A A A k u V X p h 3 8 v k E p N d 3 G 4 l g T M V A A A A C x c G B f 7 g M I r p 4 a p 6 x / s n M I R r i G 3 0 J 9 B V J L i n Z c y V 2 o U 2 F J + J 6 1 4 4 s e x b F n P M k k 2 U m u i f c + I Z u 7 i Q C K p f M p 1 i T X A R Y j E P b + q o j / p y P o N i s j n h Q A A A C 1 m t T 7 z Z c B x x 9 X T s p 5 G B c w Z r j G J g = = < / D a t a M a s h u p > 
</file>

<file path=customXml/itemProps1.xml><?xml version="1.0" encoding="utf-8"?>
<ds:datastoreItem xmlns:ds="http://schemas.openxmlformats.org/officeDocument/2006/customXml" ds:itemID="{1EFB76C5-D021-4C79-A403-4AAE66A915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12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  <vt:lpstr>GLOBAL 2022 POR MESES</vt:lpstr>
      <vt:lpstr>GRAFICO ANUAL POR MESES</vt:lpstr>
      <vt:lpstr>ABRIL!Títulos_a_imprimir</vt:lpstr>
      <vt:lpstr>AGOSTO!Títulos_a_imprimir</vt:lpstr>
      <vt:lpstr>ENERO!Títulos_a_imprimir</vt:lpstr>
      <vt:lpstr>FEBRERO!Títulos_a_imprimir</vt:lpstr>
      <vt:lpstr>'GLOBAL 2022 POR MESES'!Títulos_a_imprimir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BERENGUER BLEDA, JULIO ALBERTO</cp:lastModifiedBy>
  <cp:lastPrinted>2022-12-02T08:41:12Z</cp:lastPrinted>
  <dcterms:created xsi:type="dcterms:W3CDTF">2022-04-08T09:57:13Z</dcterms:created>
  <dcterms:modified xsi:type="dcterms:W3CDTF">2022-12-02T12:52:14Z</dcterms:modified>
</cp:coreProperties>
</file>